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relayapps\DUW\DandO\"/>
    </mc:Choice>
  </mc:AlternateContent>
  <workbookProtection workbookPassword="9825" lockStructure="1"/>
  <bookViews>
    <workbookView xWindow="0" yWindow="0" windowWidth="19200" windowHeight="10995"/>
  </bookViews>
  <sheets>
    <sheet name="Quotation" sheetId="3" r:id="rId1"/>
    <sheet name="Assumptions" sheetId="6" r:id="rId2"/>
    <sheet name="Quote worksheet" sheetId="4" state="hidden" r:id="rId3"/>
  </sheets>
  <externalReferences>
    <externalReference r:id="rId4"/>
  </externalReferences>
  <definedNames>
    <definedName name="Ha">'Quote worksheet'!$L$6:$N$6</definedName>
    <definedName name="_xlnm.Print_Area" localSheetId="0">Quotation!$B$2:$J$65</definedName>
    <definedName name="_xlnm.Print_Area" localSheetId="2">'Quote worksheet'!$A$1:$I$27</definedName>
    <definedName name="Sheetlist" localSheetId="1">'[1]Quote worksheet'!#REF!</definedName>
    <definedName name="Sheetlist">'Quote worksheet'!#REF!</definedName>
    <definedName name="Z_95F69684_2868_4FC5_861B_727DF29869DE_.wvu.Cols" localSheetId="0" hidden="1">Quotation!#REF!</definedName>
    <definedName name="Z_95F69684_2868_4FC5_861B_727DF29869DE_.wvu.PrintArea" localSheetId="0" hidden="1">Quotation!$B$2:$J$65</definedName>
    <definedName name="Z_95F69684_2868_4FC5_861B_727DF29869DE_.wvu.Rows" localSheetId="0" hidden="1">Quotation!$63:$65</definedName>
  </definedNames>
  <calcPr calcId="152511"/>
  <customWorkbookViews>
    <customWorkbookView name="test" guid="{B43AB4DB-73B0-4E0B-B9A1-1D56E437D35E}" includePrintSettings="0" includeHiddenRowCol="0" maximized="1" xWindow="-8" yWindow="-8" windowWidth="1296" windowHeight="1000" activeSheetId="3"/>
    <customWorkbookView name="singlepage" guid="{95F69684-2868-4FC5-861B-727DF29869DE}" maximized="1" xWindow="-8" yWindow="-8" windowWidth="1296" windowHeight="1000" activeSheetId="3"/>
  </customWorkbookViews>
</workbook>
</file>

<file path=xl/calcChain.xml><?xml version="1.0" encoding="utf-8"?>
<calcChain xmlns="http://schemas.openxmlformats.org/spreadsheetml/2006/main">
  <c r="C51" i="4" l="1"/>
  <c r="D51" i="4" l="1"/>
  <c r="B45" i="4"/>
  <c r="B44" i="4"/>
  <c r="B43" i="4"/>
  <c r="B42" i="4"/>
  <c r="B41" i="4"/>
  <c r="B40" i="4"/>
  <c r="B39" i="4"/>
  <c r="C28" i="4"/>
  <c r="C27" i="4"/>
  <c r="C26" i="4"/>
  <c r="D21" i="4" l="1"/>
  <c r="D23" i="4" s="1"/>
  <c r="D39" i="4"/>
  <c r="D22" i="4" l="1"/>
  <c r="D24" i="4" s="1"/>
  <c r="C49" i="4"/>
  <c r="C47" i="4" l="1"/>
  <c r="F55" i="3"/>
  <c r="G57" i="3" l="1"/>
  <c r="D58" i="3"/>
</calcChain>
</file>

<file path=xl/sharedStrings.xml><?xml version="1.0" encoding="utf-8"?>
<sst xmlns="http://schemas.openxmlformats.org/spreadsheetml/2006/main" count="108" uniqueCount="81">
  <si>
    <t>Proposer Name</t>
  </si>
  <si>
    <t>Postal Address</t>
  </si>
  <si>
    <t>Quote Valid for 30 days</t>
  </si>
  <si>
    <t>Company Address</t>
  </si>
  <si>
    <t>Renewal Date</t>
  </si>
  <si>
    <t>(if different from company address)</t>
  </si>
  <si>
    <t>No</t>
  </si>
  <si>
    <t>Please Select</t>
  </si>
  <si>
    <t>Yes</t>
  </si>
  <si>
    <t>Premium Calculator</t>
  </si>
  <si>
    <t xml:space="preserve"> </t>
  </si>
  <si>
    <t>Premium incl Levy &amp; Fees*</t>
  </si>
  <si>
    <t>Selection</t>
  </si>
  <si>
    <t>Please enter number of properties</t>
  </si>
  <si>
    <t>Levy</t>
  </si>
  <si>
    <t>Please answer Question 4</t>
  </si>
  <si>
    <t>Please answer Question 5</t>
  </si>
  <si>
    <t>Please answer Question 6</t>
  </si>
  <si>
    <t>Please answer Question 7</t>
  </si>
  <si>
    <t>Please answer Question 8</t>
  </si>
  <si>
    <t>Please answer Question 9</t>
  </si>
  <si>
    <t xml:space="preserve">All Quotations offered via this Quick Quote Form (QQF) are indications only and are non-binding </t>
  </si>
  <si>
    <t>QQF indication is subject to full details of all properties and is liable to amendement and or withdrawl.</t>
  </si>
  <si>
    <t xml:space="preserve">Premium subject to completed Statement of Fact and the risks being claims free. </t>
  </si>
  <si>
    <t>Dolmen Insurance Brokers Ltd. T/A Dolmen Underwriting, is regulated by the Central Bank of Ireland</t>
  </si>
  <si>
    <t>Name of Management Company:</t>
  </si>
  <si>
    <t>Number of individual flats and /or houses managed by the Management Company:</t>
  </si>
  <si>
    <t>If you have a current policy what is the Prior and Pending Litigation date?</t>
  </si>
  <si>
    <t>What date would you like cover to start?</t>
  </si>
  <si>
    <t>The Management Company is registered in Ireland as a limited liability company or a company limited by guarantee, or the Management Company is organised on a formal basis with an agreed constitution and has elected committee members</t>
  </si>
  <si>
    <t>Please confirm the following statements :</t>
  </si>
  <si>
    <t>The Management Company’s principle function is the management of services and maintenance of its shareholders’ or members’ residential flats or houses</t>
  </si>
  <si>
    <t>The Management Company’s latest annual report and accounts show positive net funds (total assets minus total liabilities)</t>
  </si>
  <si>
    <t>No claim has been brought against any past or present director, officer or committee member of the Management Company</t>
  </si>
  <si>
    <t>The Management Company has no previous claims and the directors, officers or committee members are not aware, after enquiry of any circumstances which may lead to claims against any past or present director, officer or committee member of the Management Company or against the Management Company.</t>
  </si>
  <si>
    <t>If NO, please provide full information so that we can consider your proposal</t>
  </si>
  <si>
    <t>Number of units managed</t>
  </si>
  <si>
    <t xml:space="preserve">Insured by HCC International Insurance Company PLC </t>
  </si>
  <si>
    <t>Limit of Indemnity</t>
  </si>
  <si>
    <t>€ 500,000 Limit of Indemnity</t>
  </si>
  <si>
    <t>€ 1,000,000 Limit of Indemnity</t>
  </si>
  <si>
    <t>16 - 100</t>
  </si>
  <si>
    <t>101 – 200</t>
  </si>
  <si>
    <t>Refer</t>
  </si>
  <si>
    <t>0 - 15</t>
  </si>
  <si>
    <t>Private Residential Estates ( a small number of commercial / retail units can be included also)</t>
  </si>
  <si>
    <t>Commercial Business Parks / Industrial Estates</t>
  </si>
  <si>
    <t>Are the units located in Private Residential Estates or Commercial Business Parks / Industrial Estates</t>
  </si>
  <si>
    <t>Private Residential</t>
  </si>
  <si>
    <t>Commercial/Industrial</t>
  </si>
  <si>
    <t>Total</t>
  </si>
  <si>
    <t>Today's date</t>
  </si>
  <si>
    <t>Please answer all questions</t>
  </si>
  <si>
    <t>Limit of Indemnity required</t>
  </si>
  <si>
    <t>Premium</t>
  </si>
  <si>
    <t>Broker Fee</t>
  </si>
  <si>
    <t>Unit Class</t>
  </si>
  <si>
    <t>Indemnity Class</t>
  </si>
  <si>
    <t>Estate Class</t>
  </si>
  <si>
    <t>Please answer Question 11</t>
  </si>
  <si>
    <t>Please answer Question 12</t>
  </si>
  <si>
    <t xml:space="preserve">The above quotation is inclusive of 5% Government levy, 20% Brokerage Fee  </t>
  </si>
  <si>
    <t xml:space="preserve">and, 20% Commission to you </t>
  </si>
  <si>
    <t>This quotation is an indication of price only and subject to acceptance by insurers. Errors &amp; Omissions excepted.</t>
  </si>
  <si>
    <t>201 or More Refer</t>
  </si>
  <si>
    <t>Result of Q5-9</t>
  </si>
  <si>
    <t>h. The person signing this Proposal Form is duly authorised to do so on behalf of the Proposer</t>
  </si>
  <si>
    <t>g. I/we consent for my appointed Agent or Agency to discuss my personal information with insurer’s on my/our behalf</t>
  </si>
  <si>
    <t>f. I/we consent to the information given in this form, any information insurer’s may obtain from Fraud prevention agencies or information received with any subsequent claim I/We may make being used in the manner set out in the Privacy Statement as attached</t>
  </si>
  <si>
    <t>e. I/we accept and conform to the terms, conditions and exceptions of the Policy (a specimen of which is available on request) in the standard form issued by insurer’s for the Insurance now proposed and I will pay the Premiums thereon</t>
  </si>
  <si>
    <t>d. I/we accept that if I/we have not disclosed all material facts and circumstances then insurer’s may have grounds to avoid the policy from inception or renewal. Alternatively if insurer’s would have imposed additional or different terms and conditions to the policy (whether or not those terms and conditions would have been acceptable to me/us) but for my/our failure to disclose all material facts and circumstances I/we accept that insurer’s may treat the policy as if it had contained those terms and conditions from inception</t>
  </si>
  <si>
    <t>c. I/we have disclosed all facts and circumstances which would be material to insurer’s assessment of the risk, whether or not those facts and circumstances were the subject of a specific question in this proposal form, and have conducted a reasonable search of the information available to me/us in order to reveal those facts and circumstances. If there are any material facts or circumstances not specifically covered by a question on this proposal form, I/we have listed them on the Additional Information page below</t>
  </si>
  <si>
    <t>b. the information given in this form is correct and complete in every detail</t>
  </si>
  <si>
    <t>a. if any answer has been printed or written by any other person, he/she shall be my agent for that purpose. I/we also confirm that any data which I have supplied in this form about other persons is given with their knowledge and authorisation</t>
  </si>
  <si>
    <t>I/We declare that:</t>
  </si>
  <si>
    <t>I agree in full to the assumptions attached</t>
  </si>
  <si>
    <r>
      <rPr>
        <b/>
        <sz val="10"/>
        <rFont val="Arial"/>
        <family val="2"/>
      </rPr>
      <t>IMPORTANT NOTICE</t>
    </r>
    <r>
      <rPr>
        <sz val="10"/>
        <rFont val="Arial"/>
        <family val="2"/>
      </rPr>
      <t xml:space="preserve"> Failure to disclose material facts or circumstances could result in Your policy being invalidated. Material facts and circumstances are those which the Underwriter may wish to know in deciding whether to underwrite the risk and/or the terms upon which to underwrite the risk. They may be relevant either to the physical risk or to the personal background and characteristics (including financial) of You and/or any director, partner, officer and/or principal of Your Business. It is important that Your Business should have a system in place to ensure that all material facts and circumstances are disclosed. Should You be in any doubt as to whether information is accurate or material, You should discuss it with Your Agent. If in doubt, You should disclose it. We are keen to work in partnership with You to avoid any misunderstandings</t>
    </r>
  </si>
  <si>
    <t>Fee for front sheet</t>
  </si>
  <si>
    <t>Directors &amp; Officers Insurance QQF</t>
  </si>
  <si>
    <t>Quick Quote Version V11 06-21</t>
  </si>
  <si>
    <t>V11 06/21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</si>
</sst>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64" formatCode="&quot;€&quot;#,##0.00"/>
    <numFmt numFmtId="165" formatCode="[$-F800]dddd\,\ mmmm\ dd\,\ yyyy"/>
    <numFmt numFmtId="166" formatCode="dd/mm/yyyy;@"/>
    <numFmt numFmtId="167" formatCode="0.000000%"/>
    <numFmt numFmtId="168" formatCode="&quot;€&quot;#,##0"/>
  </numFmts>
  <fonts count="21" x14ac:knownFonts="1">
    <font>
      <sz val="10"/>
      <name val="Arial"/>
    </font>
    <font>
      <b/>
      <sz val="10"/>
      <name val="Arial"/>
      <family val="2"/>
    </font>
    <font>
      <b/>
      <sz val="18"/>
      <name val="Arial"/>
      <family val="2"/>
    </font>
    <font>
      <sz val="12"/>
      <name val="Arial"/>
      <family val="2"/>
    </font>
    <font>
      <b/>
      <sz val="12"/>
      <name val="Arial"/>
      <family val="2"/>
    </font>
    <font>
      <b/>
      <sz val="10"/>
      <name val="Arial"/>
      <family val="2"/>
    </font>
    <font>
      <sz val="12"/>
      <name val="Arial"/>
      <family val="2"/>
    </font>
    <font>
      <sz val="10"/>
      <name val="Arial"/>
      <family val="2"/>
    </font>
    <font>
      <b/>
      <sz val="10"/>
      <color rgb="FF0000FF"/>
      <name val="Arial"/>
      <family val="2"/>
    </font>
    <font>
      <sz val="10"/>
      <color theme="9" tint="-0.249977111117893"/>
      <name val="Arial"/>
      <family val="2"/>
    </font>
    <font>
      <sz val="10"/>
      <color rgb="FF0000FF"/>
      <name val="Arial"/>
      <family val="2"/>
    </font>
    <font>
      <b/>
      <sz val="10"/>
      <color theme="9" tint="-0.249977111117893"/>
      <name val="Arial"/>
      <family val="2"/>
    </font>
    <font>
      <b/>
      <sz val="10"/>
      <color rgb="FFFF0000"/>
      <name val="Arial"/>
      <family val="2"/>
    </font>
    <font>
      <b/>
      <sz val="10"/>
      <color indexed="12"/>
      <name val="Arial"/>
      <family val="2"/>
    </font>
    <font>
      <sz val="12"/>
      <name val="Arial"/>
      <family val="2"/>
    </font>
    <font>
      <b/>
      <sz val="12"/>
      <name val="Arial"/>
      <family val="2"/>
    </font>
    <font>
      <sz val="11"/>
      <name val="Calibri"/>
      <family val="2"/>
    </font>
    <font>
      <sz val="10"/>
      <name val="Calibri"/>
      <family val="2"/>
    </font>
    <font>
      <sz val="11"/>
      <name val="Arial"/>
      <family val="2"/>
    </font>
    <font>
      <sz val="11"/>
      <name val="Times New Roman"/>
      <family val="1"/>
    </font>
    <font>
      <b/>
      <sz val="11"/>
      <name val="Times New Roman"/>
      <family val="1"/>
    </font>
  </fonts>
  <fills count="4">
    <fill>
      <patternFill patternType="none"/>
    </fill>
    <fill>
      <patternFill patternType="gray125"/>
    </fill>
    <fill>
      <patternFill patternType="solid">
        <fgColor indexed="44"/>
        <bgColor indexed="64"/>
      </patternFill>
    </fill>
    <fill>
      <patternFill patternType="solid">
        <fgColor indexed="4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156">
    <xf numFmtId="0" fontId="0" fillId="0" borderId="0" xfId="0"/>
    <xf numFmtId="0" fontId="7" fillId="0" borderId="0" xfId="0" applyFont="1" applyBorder="1" applyProtection="1"/>
    <xf numFmtId="164" fontId="7" fillId="0" borderId="0" xfId="0" applyNumberFormat="1" applyFont="1"/>
    <xf numFmtId="164" fontId="1" fillId="0" borderId="0" xfId="0" applyNumberFormat="1" applyFont="1"/>
    <xf numFmtId="164" fontId="8" fillId="0" borderId="0" xfId="0" applyNumberFormat="1" applyFont="1"/>
    <xf numFmtId="164" fontId="8" fillId="0" borderId="0" xfId="0" applyNumberFormat="1" applyFont="1" applyAlignment="1">
      <alignment horizontal="center" vertical="top" wrapText="1"/>
    </xf>
    <xf numFmtId="164" fontId="9" fillId="0" borderId="0" xfId="0" applyNumberFormat="1" applyFont="1"/>
    <xf numFmtId="164" fontId="0" fillId="0" borderId="0" xfId="0" applyNumberFormat="1"/>
    <xf numFmtId="164" fontId="1" fillId="0" borderId="0" xfId="0" applyNumberFormat="1" applyFont="1" applyAlignment="1">
      <alignment horizontal="center"/>
    </xf>
    <xf numFmtId="164" fontId="11" fillId="0" borderId="0" xfId="0" applyNumberFormat="1" applyFont="1"/>
    <xf numFmtId="164" fontId="7" fillId="0" borderId="0" xfId="0" applyNumberFormat="1" applyFont="1" applyAlignment="1">
      <alignment horizontal="center"/>
    </xf>
    <xf numFmtId="164" fontId="1" fillId="0" borderId="0" xfId="0" applyNumberFormat="1" applyFont="1" applyAlignment="1">
      <alignment horizontal="left"/>
    </xf>
    <xf numFmtId="164" fontId="0" fillId="0" borderId="0" xfId="0" applyNumberFormat="1" applyAlignment="1">
      <alignment horizontal="center"/>
    </xf>
    <xf numFmtId="164" fontId="1" fillId="0" borderId="0" xfId="0" applyNumberFormat="1" applyFont="1" applyAlignment="1">
      <alignment horizontal="center" vertical="center" wrapText="1"/>
    </xf>
    <xf numFmtId="164" fontId="1" fillId="0" borderId="0" xfId="0" applyNumberFormat="1" applyFont="1" applyAlignment="1">
      <alignment horizontal="center" vertical="center"/>
    </xf>
    <xf numFmtId="164" fontId="11" fillId="0" borderId="0" xfId="0" applyNumberFormat="1" applyFont="1" applyAlignment="1">
      <alignment horizontal="center"/>
    </xf>
    <xf numFmtId="164" fontId="7" fillId="0" borderId="0" xfId="0" applyNumberFormat="1" applyFont="1" applyAlignment="1">
      <alignment horizontal="center" vertical="center"/>
    </xf>
    <xf numFmtId="164" fontId="0" fillId="0" borderId="0" xfId="0" applyNumberFormat="1" applyAlignment="1">
      <alignment horizontal="center" vertical="center"/>
    </xf>
    <xf numFmtId="164" fontId="1" fillId="0" borderId="0" xfId="0" applyNumberFormat="1" applyFont="1" applyAlignment="1">
      <alignment wrapText="1"/>
    </xf>
    <xf numFmtId="164" fontId="1" fillId="0" borderId="0" xfId="0" applyNumberFormat="1" applyFont="1" applyAlignment="1">
      <alignment horizontal="left" vertical="center"/>
    </xf>
    <xf numFmtId="164" fontId="0" fillId="0" borderId="0" xfId="0" applyNumberFormat="1" applyAlignment="1">
      <alignment horizontal="left" vertical="center"/>
    </xf>
    <xf numFmtId="164" fontId="12" fillId="0" borderId="0" xfId="0" applyNumberFormat="1" applyFont="1" applyAlignment="1">
      <alignment horizontal="center"/>
    </xf>
    <xf numFmtId="164" fontId="0" fillId="0" borderId="0" xfId="0" applyNumberFormat="1" applyAlignment="1">
      <alignment wrapText="1"/>
    </xf>
    <xf numFmtId="164" fontId="0" fillId="0" borderId="0" xfId="0" applyNumberFormat="1" applyAlignment="1">
      <alignment vertical="top"/>
    </xf>
    <xf numFmtId="164" fontId="10" fillId="0" borderId="0" xfId="0" applyNumberFormat="1" applyFont="1"/>
    <xf numFmtId="164" fontId="7" fillId="0" borderId="0" xfId="0" applyNumberFormat="1" applyFont="1" applyAlignment="1">
      <alignment vertical="top"/>
    </xf>
    <xf numFmtId="164" fontId="13" fillId="0" borderId="0" xfId="0" applyNumberFormat="1" applyFont="1"/>
    <xf numFmtId="164" fontId="1" fillId="0" borderId="0" xfId="0" applyNumberFormat="1" applyFont="1" applyAlignment="1">
      <alignment horizontal="center" vertical="top"/>
    </xf>
    <xf numFmtId="164" fontId="1" fillId="0" borderId="0" xfId="0" applyNumberFormat="1" applyFont="1" applyAlignment="1"/>
    <xf numFmtId="10" fontId="7" fillId="0" borderId="0" xfId="0" applyNumberFormat="1" applyFont="1" applyAlignment="1">
      <alignment horizontal="center"/>
    </xf>
    <xf numFmtId="0" fontId="0" fillId="0" borderId="0" xfId="0" applyAlignment="1">
      <alignment wrapText="1"/>
    </xf>
    <xf numFmtId="0" fontId="7" fillId="0" borderId="0" xfId="0" applyFont="1" applyAlignment="1">
      <alignment wrapText="1"/>
    </xf>
    <xf numFmtId="167" fontId="10" fillId="0" borderId="0" xfId="0" applyNumberFormat="1" applyFont="1"/>
    <xf numFmtId="164" fontId="1" fillId="0" borderId="0" xfId="0" applyNumberFormat="1" applyFont="1" applyAlignment="1">
      <alignment horizontal="center" vertical="center"/>
    </xf>
    <xf numFmtId="164" fontId="1" fillId="0" borderId="0" xfId="0" applyNumberFormat="1" applyFont="1" applyAlignment="1"/>
    <xf numFmtId="6" fontId="16" fillId="0" borderId="3" xfId="0" applyNumberFormat="1" applyFont="1" applyBorder="1" applyAlignment="1">
      <alignment vertical="center" wrapText="1"/>
    </xf>
    <xf numFmtId="0" fontId="16" fillId="0" borderId="8" xfId="0" applyFont="1" applyBorder="1" applyAlignment="1">
      <alignment vertical="center" wrapText="1"/>
    </xf>
    <xf numFmtId="0" fontId="16" fillId="0" borderId="14" xfId="0" applyFont="1" applyBorder="1" applyAlignment="1">
      <alignment vertical="center" wrapText="1"/>
    </xf>
    <xf numFmtId="17" fontId="17" fillId="0" borderId="14" xfId="0" applyNumberFormat="1" applyFont="1" applyBorder="1" applyAlignment="1">
      <alignment vertical="center" wrapText="1"/>
    </xf>
    <xf numFmtId="164" fontId="11" fillId="0" borderId="0" xfId="0" applyNumberFormat="1" applyFont="1" applyAlignment="1"/>
    <xf numFmtId="0" fontId="16" fillId="0" borderId="0" xfId="0" applyFont="1" applyAlignment="1">
      <alignment vertical="center"/>
    </xf>
    <xf numFmtId="0" fontId="7" fillId="0" borderId="0" xfId="0" applyNumberFormat="1" applyFont="1" applyAlignment="1"/>
    <xf numFmtId="14" fontId="7" fillId="0" borderId="0" xfId="0" applyNumberFormat="1" applyFont="1"/>
    <xf numFmtId="168" fontId="0" fillId="0" borderId="0" xfId="0" applyNumberFormat="1" applyAlignment="1">
      <alignment vertical="top"/>
    </xf>
    <xf numFmtId="9" fontId="7" fillId="0" borderId="0" xfId="0" applyNumberFormat="1" applyFont="1"/>
    <xf numFmtId="3" fontId="7" fillId="0" borderId="0" xfId="0" applyNumberFormat="1" applyFont="1" applyAlignment="1">
      <alignment wrapText="1"/>
    </xf>
    <xf numFmtId="0" fontId="16" fillId="0" borderId="0" xfId="0" applyFont="1" applyBorder="1" applyAlignment="1">
      <alignment vertical="center" wrapText="1"/>
    </xf>
    <xf numFmtId="3" fontId="7" fillId="0" borderId="0" xfId="0" applyNumberFormat="1" applyFont="1"/>
    <xf numFmtId="0" fontId="7" fillId="0" borderId="0" xfId="0" applyNumberFormat="1" applyFont="1"/>
    <xf numFmtId="0" fontId="0" fillId="0" borderId="7" xfId="0" applyBorder="1" applyProtection="1"/>
    <xf numFmtId="0" fontId="0" fillId="0" borderId="0" xfId="0"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0"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0" fillId="0" borderId="8" xfId="0" applyBorder="1" applyProtection="1"/>
    <xf numFmtId="0" fontId="7" fillId="0" borderId="0" xfId="0" applyFont="1" applyBorder="1" applyAlignment="1" applyProtection="1">
      <alignment horizontal="left"/>
    </xf>
    <xf numFmtId="0" fontId="7" fillId="0" borderId="0" xfId="0" applyFont="1" applyBorder="1" applyAlignment="1" applyProtection="1">
      <alignment horizontal="right"/>
    </xf>
    <xf numFmtId="166" fontId="0" fillId="0" borderId="9" xfId="0" applyNumberFormat="1" applyBorder="1" applyProtection="1">
      <protection locked="0"/>
    </xf>
    <xf numFmtId="166" fontId="0" fillId="0" borderId="0" xfId="0" applyNumberFormat="1" applyBorder="1" applyProtection="1"/>
    <xf numFmtId="0" fontId="7" fillId="0" borderId="0" xfId="0" applyFont="1" applyBorder="1" applyAlignment="1" applyProtection="1">
      <protection locked="0"/>
    </xf>
    <xf numFmtId="0" fontId="0" fillId="0" borderId="0" xfId="0" applyBorder="1" applyAlignment="1" applyProtection="1">
      <protection locked="0"/>
    </xf>
    <xf numFmtId="166" fontId="0" fillId="0" borderId="0" xfId="0" applyNumberFormat="1" applyBorder="1" applyProtection="1">
      <protection locked="0"/>
    </xf>
    <xf numFmtId="0" fontId="0" fillId="0" borderId="0" xfId="0" applyBorder="1" applyAlignment="1" applyProtection="1"/>
    <xf numFmtId="165" fontId="0" fillId="0" borderId="0" xfId="0" applyNumberFormat="1" applyBorder="1" applyProtection="1"/>
    <xf numFmtId="0" fontId="0" fillId="0" borderId="12" xfId="0" applyBorder="1" applyAlignment="1" applyProtection="1">
      <alignment wrapText="1"/>
    </xf>
    <xf numFmtId="0" fontId="0" fillId="0" borderId="0" xfId="0" applyBorder="1" applyAlignment="1" applyProtection="1">
      <alignment wrapText="1"/>
    </xf>
    <xf numFmtId="0" fontId="7" fillId="0" borderId="4" xfId="0" applyFont="1" applyBorder="1" applyAlignment="1" applyProtection="1">
      <alignment vertical="center"/>
    </xf>
    <xf numFmtId="0" fontId="7" fillId="0" borderId="0" xfId="0" applyFon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5" xfId="0" applyBorder="1" applyAlignment="1" applyProtection="1">
      <alignment vertical="center"/>
    </xf>
    <xf numFmtId="3" fontId="0" fillId="0" borderId="2" xfId="0" applyNumberFormat="1" applyBorder="1" applyAlignment="1" applyProtection="1">
      <alignment vertical="center" wrapText="1"/>
      <protection locked="0"/>
    </xf>
    <xf numFmtId="0" fontId="1" fillId="0" borderId="0" xfId="0" applyFont="1" applyBorder="1" applyAlignment="1" applyProtection="1">
      <alignment vertical="center"/>
    </xf>
    <xf numFmtId="3" fontId="0" fillId="0" borderId="7" xfId="0" applyNumberFormat="1" applyBorder="1" applyAlignment="1" applyProtection="1">
      <alignment vertical="center" wrapText="1"/>
      <protection locked="0"/>
    </xf>
    <xf numFmtId="0" fontId="5" fillId="0" borderId="4" xfId="0" applyFont="1" applyBorder="1" applyProtection="1"/>
    <xf numFmtId="0" fontId="5" fillId="0" borderId="0" xfId="0" applyFont="1" applyBorder="1" applyProtection="1"/>
    <xf numFmtId="0" fontId="7" fillId="0" borderId="4" xfId="0" applyFont="1" applyBorder="1" applyProtection="1"/>
    <xf numFmtId="0" fontId="7" fillId="0" borderId="0" xfId="0" applyFont="1" applyBorder="1" applyAlignment="1" applyProtection="1">
      <alignment vertical="center" wrapText="1"/>
    </xf>
    <xf numFmtId="0" fontId="7" fillId="0" borderId="0" xfId="0" applyFont="1" applyBorder="1" applyAlignment="1" applyProtection="1">
      <alignment wrapText="1"/>
    </xf>
    <xf numFmtId="3" fontId="0" fillId="0" borderId="0" xfId="0" applyNumberFormat="1" applyBorder="1" applyAlignment="1" applyProtection="1">
      <alignment vertical="center" wrapText="1"/>
      <protection locked="0"/>
    </xf>
    <xf numFmtId="3" fontId="0" fillId="0" borderId="9" xfId="0" applyNumberFormat="1" applyBorder="1" applyAlignment="1" applyProtection="1">
      <alignment vertical="center" wrapText="1"/>
      <protection locked="0"/>
    </xf>
    <xf numFmtId="0" fontId="0" fillId="0" borderId="5" xfId="0" applyBorder="1" applyAlignment="1" applyProtection="1">
      <alignment horizontal="center" vertical="center"/>
    </xf>
    <xf numFmtId="0" fontId="3" fillId="0" borderId="0" xfId="0" applyFont="1" applyBorder="1" applyProtection="1"/>
    <xf numFmtId="0" fontId="3" fillId="0" borderId="0" xfId="0" applyFont="1" applyFill="1" applyBorder="1" applyAlignment="1" applyProtection="1">
      <alignment horizontal="right"/>
    </xf>
    <xf numFmtId="0" fontId="14" fillId="0" borderId="0" xfId="0" applyFont="1" applyBorder="1" applyProtection="1"/>
    <xf numFmtId="0" fontId="1" fillId="0" borderId="0" xfId="0" applyFont="1" applyBorder="1" applyAlignment="1" applyProtection="1">
      <alignment horizontal="right" vertical="center"/>
    </xf>
    <xf numFmtId="0" fontId="3" fillId="2" borderId="0" xfId="0" applyFont="1" applyFill="1" applyBorder="1" applyAlignment="1" applyProtection="1">
      <alignment horizontal="right"/>
      <protection locked="0"/>
    </xf>
    <xf numFmtId="0" fontId="3" fillId="0" borderId="0" xfId="0" applyFont="1" applyBorder="1" applyAlignment="1" applyProtection="1">
      <alignment wrapText="1"/>
    </xf>
    <xf numFmtId="164" fontId="15" fillId="0" borderId="0" xfId="0" applyNumberFormat="1" applyFont="1" applyFill="1" applyBorder="1" applyAlignment="1" applyProtection="1">
      <alignment horizontal="right"/>
    </xf>
    <xf numFmtId="0" fontId="4" fillId="0" borderId="0" xfId="0" applyFont="1" applyBorder="1" applyAlignment="1" applyProtection="1">
      <alignment horizontal="right" vertical="center"/>
    </xf>
    <xf numFmtId="164" fontId="4" fillId="3" borderId="0" xfId="0" applyNumberFormat="1" applyFont="1" applyFill="1" applyBorder="1" applyProtection="1"/>
    <xf numFmtId="0" fontId="14" fillId="0" borderId="0" xfId="0" applyFont="1" applyBorder="1" applyAlignment="1" applyProtection="1">
      <alignment wrapText="1"/>
    </xf>
    <xf numFmtId="0" fontId="18" fillId="0" borderId="0" xfId="0" applyFont="1" applyBorder="1" applyAlignment="1" applyProtection="1">
      <alignment horizontal="left"/>
    </xf>
    <xf numFmtId="164" fontId="7" fillId="0" borderId="0" xfId="0" applyNumberFormat="1" applyFont="1" applyBorder="1" applyAlignment="1" applyProtection="1">
      <alignment horizontal="left"/>
    </xf>
    <xf numFmtId="164" fontId="0" fillId="0" borderId="0" xfId="0" applyNumberFormat="1" applyBorder="1" applyAlignment="1" applyProtection="1">
      <alignment horizontal="left"/>
    </xf>
    <xf numFmtId="0" fontId="14" fillId="0" borderId="0" xfId="0" applyFont="1" applyBorder="1" applyAlignment="1" applyProtection="1"/>
    <xf numFmtId="0" fontId="6" fillId="0" borderId="4" xfId="0" applyFont="1" applyBorder="1" applyAlignment="1" applyProtection="1">
      <alignment wrapText="1"/>
    </xf>
    <xf numFmtId="0" fontId="0" fillId="0" borderId="5" xfId="0" applyBorder="1" applyAlignment="1" applyProtection="1">
      <alignment wrapText="1"/>
    </xf>
    <xf numFmtId="0" fontId="7" fillId="0" borderId="0" xfId="0" applyFont="1" applyBorder="1" applyAlignment="1" applyProtection="1">
      <alignment horizontal="center" wrapText="1"/>
    </xf>
    <xf numFmtId="0" fontId="4" fillId="0" borderId="0" xfId="0" applyFont="1" applyFill="1" applyBorder="1" applyProtection="1"/>
    <xf numFmtId="164" fontId="4" fillId="0" borderId="0" xfId="0" applyNumberFormat="1" applyFont="1" applyBorder="1" applyAlignment="1" applyProtection="1">
      <alignment horizontal="right"/>
    </xf>
    <xf numFmtId="0" fontId="7" fillId="0" borderId="5" xfId="0" applyFont="1" applyBorder="1" applyAlignment="1" applyProtection="1">
      <alignment horizontal="right"/>
    </xf>
    <xf numFmtId="0" fontId="19" fillId="0" borderId="0" xfId="0" applyFont="1" applyAlignment="1">
      <alignment wrapText="1"/>
    </xf>
    <xf numFmtId="0" fontId="20" fillId="0" borderId="0" xfId="0" applyFont="1" applyAlignment="1">
      <alignment wrapText="1"/>
    </xf>
    <xf numFmtId="2" fontId="16" fillId="0" borderId="8" xfId="0" applyNumberFormat="1" applyFont="1" applyBorder="1" applyAlignment="1">
      <alignment vertical="center" wrapText="1"/>
    </xf>
    <xf numFmtId="0" fontId="7" fillId="0" borderId="7" xfId="0" applyFont="1" applyBorder="1" applyProtection="1"/>
    <xf numFmtId="0" fontId="0" fillId="0" borderId="1" xfId="0" applyBorder="1" applyAlignment="1" applyProtection="1">
      <alignment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2" fillId="0" borderId="0" xfId="0" applyFont="1" applyBorder="1" applyAlignment="1" applyProtection="1">
      <alignment horizontal="center"/>
    </xf>
    <xf numFmtId="0" fontId="0" fillId="0" borderId="0" xfId="0" applyAlignment="1" applyProtection="1">
      <alignment horizontal="center"/>
    </xf>
    <xf numFmtId="0" fontId="7" fillId="0" borderId="10" xfId="0" applyFont="1" applyBorder="1" applyAlignment="1" applyProtection="1">
      <protection locked="0"/>
    </xf>
    <xf numFmtId="0" fontId="0" fillId="0" borderId="11" xfId="0" applyBorder="1" applyAlignment="1" applyProtection="1">
      <protection locked="0"/>
    </xf>
    <xf numFmtId="0" fontId="7" fillId="0" borderId="0" xfId="0" applyFont="1" applyBorder="1" applyAlignment="1" applyProtection="1">
      <alignment vertical="top" wrapText="1"/>
    </xf>
    <xf numFmtId="0" fontId="0" fillId="0" borderId="0" xfId="0" applyAlignment="1">
      <alignment vertical="top" wrapText="1"/>
    </xf>
    <xf numFmtId="0" fontId="7" fillId="0" borderId="0" xfId="0" applyFont="1" applyBorder="1" applyAlignment="1" applyProtection="1">
      <alignment vertical="center" wrapText="1"/>
    </xf>
    <xf numFmtId="0" fontId="0" fillId="0" borderId="0" xfId="0" applyAlignment="1" applyProtection="1">
      <alignment vertical="center" wrapText="1"/>
    </xf>
    <xf numFmtId="168" fontId="6" fillId="2" borderId="10" xfId="0" applyNumberFormat="1" applyFont="1" applyFill="1" applyBorder="1" applyAlignment="1" applyProtection="1">
      <alignment horizontal="right"/>
      <protection locked="0"/>
    </xf>
    <xf numFmtId="168" fontId="0" fillId="0" borderId="11" xfId="0" applyNumberFormat="1" applyBorder="1" applyAlignment="1" applyProtection="1">
      <protection locked="0"/>
    </xf>
    <xf numFmtId="0" fontId="6" fillId="2" borderId="10" xfId="0" applyFont="1" applyFill="1" applyBorder="1" applyAlignment="1" applyProtection="1">
      <alignment horizontal="right"/>
      <protection locked="0"/>
    </xf>
    <xf numFmtId="0" fontId="0" fillId="0" borderId="5" xfId="0" applyBorder="1" applyAlignment="1" applyProtection="1">
      <alignment vertical="center" wrapText="1"/>
    </xf>
    <xf numFmtId="0" fontId="0" fillId="0" borderId="0" xfId="0" applyAlignment="1" applyProtection="1">
      <alignment vertical="center"/>
    </xf>
    <xf numFmtId="0" fontId="0" fillId="0" borderId="5" xfId="0" applyBorder="1" applyAlignment="1" applyProtection="1">
      <alignment vertical="center"/>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14" fontId="0" fillId="0" borderId="10" xfId="0" applyNumberFormat="1" applyBorder="1" applyAlignment="1" applyProtection="1">
      <alignment vertical="center" wrapText="1"/>
      <protection locked="0"/>
    </xf>
    <xf numFmtId="14" fontId="0" fillId="0" borderId="11" xfId="0" applyNumberFormat="1" applyBorder="1" applyAlignment="1" applyProtection="1">
      <alignment vertical="center" wrapText="1"/>
      <protection locked="0"/>
    </xf>
    <xf numFmtId="0" fontId="7" fillId="0" borderId="4" xfId="0" applyFont="1" applyBorder="1" applyAlignment="1" applyProtection="1">
      <alignment horizontal="center" wrapText="1"/>
    </xf>
    <xf numFmtId="0" fontId="0" fillId="0" borderId="0" xfId="0" applyAlignment="1" applyProtection="1">
      <alignment horizontal="center" wrapText="1"/>
    </xf>
    <xf numFmtId="0" fontId="0" fillId="0" borderId="5" xfId="0" applyBorder="1" applyAlignment="1" applyProtection="1">
      <alignment horizontal="center" wrapText="1"/>
    </xf>
    <xf numFmtId="0" fontId="0" fillId="0" borderId="12" xfId="0" applyBorder="1" applyAlignment="1" applyProtection="1">
      <alignment horizontal="right" wrapText="1"/>
    </xf>
    <xf numFmtId="1" fontId="0" fillId="0" borderId="10" xfId="0" applyNumberFormat="1" applyBorder="1" applyAlignment="1" applyProtection="1">
      <alignment vertical="center" wrapText="1"/>
      <protection locked="0"/>
    </xf>
    <xf numFmtId="1" fontId="0" fillId="0" borderId="11" xfId="0" applyNumberFormat="1" applyBorder="1" applyAlignment="1" applyProtection="1">
      <alignment vertical="center" wrapText="1"/>
      <protection locked="0"/>
    </xf>
    <xf numFmtId="0" fontId="7" fillId="0" borderId="0" xfId="0" applyFont="1" applyBorder="1" applyAlignment="1" applyProtection="1"/>
    <xf numFmtId="0" fontId="7" fillId="0" borderId="0" xfId="0" applyFont="1" applyAlignment="1" applyProtection="1"/>
    <xf numFmtId="0" fontId="0" fillId="0" borderId="0" xfId="0" applyAlignment="1" applyProtection="1">
      <alignment horizontal="center" vertical="center"/>
    </xf>
    <xf numFmtId="0" fontId="1" fillId="0" borderId="0" xfId="0" applyFont="1" applyBorder="1" applyAlignment="1" applyProtection="1">
      <alignment horizontal="center"/>
    </xf>
    <xf numFmtId="0" fontId="0" fillId="0" borderId="6" xfId="0" applyBorder="1" applyAlignment="1" applyProtection="1">
      <alignment wrapText="1"/>
      <protection locked="0"/>
    </xf>
    <xf numFmtId="0" fontId="0" fillId="0" borderId="8" xfId="0" applyBorder="1" applyAlignment="1" applyProtection="1">
      <alignment wrapText="1"/>
      <protection locked="0"/>
    </xf>
    <xf numFmtId="0" fontId="16" fillId="0" borderId="13" xfId="0" applyFont="1" applyBorder="1" applyAlignment="1">
      <alignment vertical="center" wrapText="1"/>
    </xf>
    <xf numFmtId="0" fontId="16" fillId="0" borderId="14" xfId="0" applyFont="1" applyBorder="1" applyAlignment="1">
      <alignment vertical="center" wrapText="1"/>
    </xf>
    <xf numFmtId="164" fontId="7" fillId="0" borderId="0" xfId="0" applyNumberFormat="1" applyFont="1" applyAlignment="1">
      <alignment horizontal="center" vertical="top"/>
    </xf>
    <xf numFmtId="164" fontId="8" fillId="0" borderId="0" xfId="0" applyNumberFormat="1" applyFont="1" applyAlignment="1">
      <alignment horizontal="center" vertical="center" wrapText="1"/>
    </xf>
    <xf numFmtId="164" fontId="10" fillId="0" borderId="0" xfId="0" applyNumberFormat="1" applyFont="1" applyAlignment="1">
      <alignment vertical="center" wrapText="1"/>
    </xf>
  </cellXfs>
  <cellStyles count="2">
    <cellStyle name="Normal" xfId="0" builtinId="0"/>
    <cellStyle name="Percent 2" xfId="1"/>
  </cellStyles>
  <dxfs count="4">
    <dxf>
      <font>
        <color rgb="FF9C0006"/>
      </font>
    </dxf>
    <dxf>
      <font>
        <color rgb="FF9C0006"/>
      </font>
      <fill>
        <patternFill>
          <bgColor rgb="FFFFC7CE"/>
        </patternFill>
      </fill>
    </dxf>
    <dxf>
      <font>
        <b/>
        <i val="0"/>
        <color rgb="FFFF0000"/>
      </font>
      <fill>
        <patternFill>
          <bgColor theme="1"/>
        </patternFill>
      </fill>
    </dxf>
    <dxf>
      <font>
        <b/>
        <i val="0"/>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73061</xdr:rowOff>
    </xdr:from>
    <xdr:to>
      <xdr:col>2</xdr:col>
      <xdr:colOff>1957820</xdr:colOff>
      <xdr:row>10</xdr:row>
      <xdr:rowOff>98388</xdr:rowOff>
    </xdr:to>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1618" y="246243"/>
          <a:ext cx="2181225" cy="1635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erard\AppData\Local\Microsoft\Windows\INetCache\Content.Outlook\DL14YJTV\DO%20QQF%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ation"/>
      <sheetName val="Quote worksheet"/>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6"/>
  <sheetViews>
    <sheetView showGridLines="0" showRowColHeaders="0" tabSelected="1" showRuler="0" zoomScale="110" zoomScaleNormal="110" zoomScaleSheetLayoutView="100" workbookViewId="0">
      <selection activeCell="D16" sqref="D16:E16"/>
    </sheetView>
  </sheetViews>
  <sheetFormatPr defaultColWidth="0" defaultRowHeight="12.75" zeroHeight="1" x14ac:dyDescent="0.2"/>
  <cols>
    <col min="1" max="1" width="1.7109375" style="54" customWidth="1"/>
    <col min="2" max="2" width="3.5703125" style="54" customWidth="1"/>
    <col min="3" max="3" width="29.5703125" style="54" customWidth="1"/>
    <col min="4" max="4" width="14" style="54" bestFit="1" customWidth="1"/>
    <col min="5" max="5" width="14.5703125" style="54" customWidth="1"/>
    <col min="6" max="6" width="13.5703125" style="54" customWidth="1"/>
    <col min="7" max="8" width="11.85546875" style="54" customWidth="1"/>
    <col min="9" max="9" width="2.85546875" style="54" customWidth="1"/>
    <col min="10" max="10" width="1.7109375" style="54" customWidth="1"/>
    <col min="11" max="12" width="0" style="54" hidden="1" customWidth="1"/>
    <col min="13" max="16384" width="9.140625" style="54" hidden="1"/>
  </cols>
  <sheetData>
    <row r="1" spans="2:10" s="50" customFormat="1" ht="13.5" thickBot="1" x14ac:dyDescent="0.25">
      <c r="B1" s="49"/>
      <c r="C1" s="49"/>
      <c r="D1" s="49"/>
      <c r="E1" s="49"/>
      <c r="F1" s="49"/>
      <c r="G1" s="49"/>
      <c r="H1" s="49"/>
      <c r="I1" s="49"/>
    </row>
    <row r="2" spans="2:10" s="50" customFormat="1" x14ac:dyDescent="0.2">
      <c r="B2" s="51"/>
      <c r="C2" s="52"/>
      <c r="D2" s="52"/>
      <c r="E2" s="52"/>
      <c r="F2" s="52"/>
      <c r="G2" s="52"/>
      <c r="H2" s="52"/>
      <c r="I2" s="53"/>
      <c r="J2" s="54"/>
    </row>
    <row r="3" spans="2:10" s="50" customFormat="1" x14ac:dyDescent="0.2">
      <c r="B3" s="55"/>
      <c r="C3" s="54"/>
      <c r="D3" s="54"/>
      <c r="E3" s="54"/>
      <c r="F3" s="54"/>
      <c r="G3" s="54"/>
      <c r="H3" s="54"/>
      <c r="I3" s="56"/>
      <c r="J3" s="54"/>
    </row>
    <row r="4" spans="2:10" s="50" customFormat="1" x14ac:dyDescent="0.2">
      <c r="B4" s="55"/>
      <c r="C4" s="54"/>
      <c r="D4" s="54"/>
      <c r="E4" s="54"/>
      <c r="F4" s="54"/>
      <c r="G4" s="54"/>
      <c r="H4" s="54"/>
      <c r="I4" s="56"/>
      <c r="J4" s="54"/>
    </row>
    <row r="5" spans="2:10" s="50" customFormat="1" x14ac:dyDescent="0.2">
      <c r="B5" s="55"/>
      <c r="C5" s="54"/>
      <c r="D5" s="54"/>
      <c r="E5" s="54"/>
      <c r="F5" s="54"/>
      <c r="G5" s="54"/>
      <c r="H5" s="54"/>
      <c r="I5" s="56"/>
      <c r="J5" s="54"/>
    </row>
    <row r="6" spans="2:10" s="50" customFormat="1" ht="23.25" x14ac:dyDescent="0.35">
      <c r="B6" s="55"/>
      <c r="C6" s="54"/>
      <c r="D6" s="114" t="s">
        <v>78</v>
      </c>
      <c r="E6" s="115"/>
      <c r="F6" s="115"/>
      <c r="G6" s="115"/>
      <c r="H6" s="115"/>
      <c r="I6" s="56"/>
      <c r="J6" s="54"/>
    </row>
    <row r="7" spans="2:10" s="50" customFormat="1" x14ac:dyDescent="0.2">
      <c r="B7" s="55"/>
      <c r="C7" s="54"/>
      <c r="D7" s="54"/>
      <c r="E7" s="54"/>
      <c r="F7" s="54"/>
      <c r="G7" s="54"/>
      <c r="H7" s="54"/>
      <c r="I7" s="56"/>
      <c r="J7" s="54"/>
    </row>
    <row r="8" spans="2:10" s="50" customFormat="1" x14ac:dyDescent="0.2">
      <c r="B8" s="55"/>
      <c r="C8" s="54"/>
      <c r="D8" s="54"/>
      <c r="E8" s="54"/>
      <c r="F8" s="54"/>
      <c r="G8" s="54"/>
      <c r="H8" s="54"/>
      <c r="I8" s="56"/>
      <c r="J8" s="54"/>
    </row>
    <row r="9" spans="2:10" s="50" customFormat="1" x14ac:dyDescent="0.2">
      <c r="B9" s="55"/>
      <c r="C9" s="54"/>
      <c r="D9" s="54"/>
      <c r="E9" s="54"/>
      <c r="F9" s="54"/>
      <c r="G9" s="54"/>
      <c r="H9" s="54"/>
      <c r="I9" s="56"/>
      <c r="J9" s="54"/>
    </row>
    <row r="10" spans="2:10" s="50" customFormat="1" x14ac:dyDescent="0.2">
      <c r="B10" s="55"/>
      <c r="C10" s="54"/>
      <c r="D10" s="54"/>
      <c r="E10" s="54"/>
      <c r="F10" s="54"/>
      <c r="G10" s="54"/>
      <c r="H10" s="54"/>
      <c r="I10" s="56"/>
      <c r="J10" s="54"/>
    </row>
    <row r="11" spans="2:10" s="50" customFormat="1" ht="13.5" thickBot="1" x14ac:dyDescent="0.25">
      <c r="B11" s="57"/>
      <c r="C11" s="49"/>
      <c r="D11" s="49"/>
      <c r="E11" s="49"/>
      <c r="F11" s="49"/>
      <c r="G11" s="49"/>
      <c r="H11" s="109" t="s">
        <v>80</v>
      </c>
      <c r="I11" s="58"/>
      <c r="J11" s="54"/>
    </row>
    <row r="12" spans="2:10" s="50" customFormat="1" x14ac:dyDescent="0.2">
      <c r="B12" s="55"/>
      <c r="C12" s="54"/>
      <c r="D12" s="54"/>
      <c r="E12" s="54"/>
      <c r="F12" s="54"/>
      <c r="G12" s="54"/>
      <c r="H12" s="54"/>
      <c r="I12" s="56"/>
      <c r="J12" s="54"/>
    </row>
    <row r="13" spans="2:10" s="50" customFormat="1" x14ac:dyDescent="0.2">
      <c r="B13" s="55"/>
      <c r="C13" s="118" t="s">
        <v>76</v>
      </c>
      <c r="D13" s="119"/>
      <c r="E13" s="119"/>
      <c r="F13" s="119"/>
      <c r="G13" s="119"/>
      <c r="H13" s="119"/>
      <c r="I13" s="56"/>
      <c r="J13" s="54"/>
    </row>
    <row r="14" spans="2:10" s="50" customFormat="1" ht="92.25" customHeight="1" x14ac:dyDescent="0.2">
      <c r="B14" s="55"/>
      <c r="C14" s="119"/>
      <c r="D14" s="119"/>
      <c r="E14" s="119"/>
      <c r="F14" s="119"/>
      <c r="G14" s="119"/>
      <c r="H14" s="119"/>
      <c r="I14" s="56"/>
      <c r="J14" s="54"/>
    </row>
    <row r="15" spans="2:10" s="50" customFormat="1" ht="13.5" thickBot="1" x14ac:dyDescent="0.25">
      <c r="B15" s="55"/>
      <c r="C15" s="54"/>
      <c r="D15" s="54"/>
      <c r="E15" s="54"/>
      <c r="F15" s="54"/>
      <c r="G15" s="54"/>
      <c r="H15" s="54"/>
      <c r="I15" s="56"/>
      <c r="J15" s="54"/>
    </row>
    <row r="16" spans="2:10" s="50" customFormat="1" ht="13.5" thickBot="1" x14ac:dyDescent="0.25">
      <c r="B16" s="55"/>
      <c r="C16" s="59" t="s">
        <v>0</v>
      </c>
      <c r="D16" s="116"/>
      <c r="E16" s="117"/>
      <c r="F16" s="60" t="s">
        <v>4</v>
      </c>
      <c r="G16" s="61"/>
      <c r="H16" s="62"/>
      <c r="I16" s="56"/>
      <c r="J16" s="54"/>
    </row>
    <row r="17" spans="2:10" s="50" customFormat="1" ht="13.5" thickBot="1" x14ac:dyDescent="0.25">
      <c r="B17" s="55"/>
      <c r="C17" s="59"/>
      <c r="D17" s="63"/>
      <c r="E17" s="64"/>
      <c r="F17" s="60"/>
      <c r="G17" s="65"/>
      <c r="H17" s="62"/>
      <c r="I17" s="56"/>
      <c r="J17" s="54"/>
    </row>
    <row r="18" spans="2:10" s="50" customFormat="1" ht="13.5" thickBot="1" x14ac:dyDescent="0.25">
      <c r="B18" s="55"/>
      <c r="C18" s="59" t="s">
        <v>25</v>
      </c>
      <c r="D18" s="116"/>
      <c r="E18" s="117"/>
      <c r="F18" s="60"/>
      <c r="G18" s="65"/>
      <c r="H18" s="62"/>
      <c r="I18" s="56"/>
      <c r="J18" s="54"/>
    </row>
    <row r="19" spans="2:10" s="50" customFormat="1" ht="13.5" thickBot="1" x14ac:dyDescent="0.25">
      <c r="B19" s="55"/>
      <c r="C19" s="59"/>
      <c r="D19" s="66"/>
      <c r="E19" s="66"/>
      <c r="F19" s="60"/>
      <c r="G19" s="67"/>
      <c r="H19" s="67"/>
      <c r="I19" s="56"/>
      <c r="J19" s="54"/>
    </row>
    <row r="20" spans="2:10" s="50" customFormat="1" x14ac:dyDescent="0.2">
      <c r="B20" s="55"/>
      <c r="C20" s="59" t="s">
        <v>3</v>
      </c>
      <c r="D20" s="110"/>
      <c r="E20" s="111"/>
      <c r="F20" s="60" t="s">
        <v>1</v>
      </c>
      <c r="G20" s="110"/>
      <c r="H20" s="111"/>
      <c r="I20" s="68"/>
      <c r="J20" s="69"/>
    </row>
    <row r="21" spans="2:10" s="50" customFormat="1" x14ac:dyDescent="0.2">
      <c r="B21" s="55"/>
      <c r="C21" s="54"/>
      <c r="D21" s="112"/>
      <c r="E21" s="113"/>
      <c r="F21" s="142" t="s">
        <v>5</v>
      </c>
      <c r="G21" s="112"/>
      <c r="H21" s="113"/>
      <c r="I21" s="68"/>
      <c r="J21" s="69"/>
    </row>
    <row r="22" spans="2:10" s="50" customFormat="1" x14ac:dyDescent="0.2">
      <c r="B22" s="55"/>
      <c r="C22" s="54"/>
      <c r="D22" s="112"/>
      <c r="E22" s="113"/>
      <c r="F22" s="142"/>
      <c r="G22" s="112"/>
      <c r="H22" s="113"/>
      <c r="I22" s="68"/>
      <c r="J22" s="69"/>
    </row>
    <row r="23" spans="2:10" s="50" customFormat="1" ht="13.5" thickBot="1" x14ac:dyDescent="0.25">
      <c r="B23" s="55"/>
      <c r="C23" s="54"/>
      <c r="D23" s="149"/>
      <c r="E23" s="150"/>
      <c r="F23" s="54"/>
      <c r="G23" s="149"/>
      <c r="H23" s="150"/>
      <c r="I23" s="68"/>
      <c r="J23" s="69"/>
    </row>
    <row r="24" spans="2:10" s="50" customFormat="1" x14ac:dyDescent="0.2">
      <c r="B24" s="55"/>
      <c r="C24" s="54"/>
      <c r="D24" s="54"/>
      <c r="E24" s="54"/>
      <c r="F24" s="54"/>
      <c r="G24" s="54"/>
      <c r="H24" s="54"/>
      <c r="I24" s="56"/>
      <c r="J24" s="54"/>
    </row>
    <row r="25" spans="2:10" s="50" customFormat="1" ht="13.5" thickBot="1" x14ac:dyDescent="0.25">
      <c r="B25" s="55"/>
      <c r="C25" s="54"/>
      <c r="D25" s="54"/>
      <c r="E25" s="54"/>
      <c r="F25" s="54"/>
      <c r="G25" s="54"/>
      <c r="H25" s="54"/>
      <c r="I25" s="56"/>
      <c r="J25" s="54"/>
    </row>
    <row r="26" spans="2:10" s="73" customFormat="1" ht="15.95" customHeight="1" thickBot="1" x14ac:dyDescent="0.25">
      <c r="B26" s="70">
        <v>1</v>
      </c>
      <c r="C26" s="71" t="s">
        <v>26</v>
      </c>
      <c r="D26" s="72"/>
      <c r="E26" s="72"/>
      <c r="G26" s="143"/>
      <c r="H26" s="144"/>
      <c r="I26" s="74"/>
      <c r="J26" s="72"/>
    </row>
    <row r="27" spans="2:10" s="73" customFormat="1" ht="15.95" customHeight="1" thickBot="1" x14ac:dyDescent="0.25">
      <c r="B27" s="70">
        <v>2</v>
      </c>
      <c r="C27" s="71" t="s">
        <v>27</v>
      </c>
      <c r="D27" s="72"/>
      <c r="E27" s="72"/>
      <c r="G27" s="137"/>
      <c r="H27" s="138"/>
      <c r="I27" s="74"/>
      <c r="J27" s="72"/>
    </row>
    <row r="28" spans="2:10" s="73" customFormat="1" ht="15.95" customHeight="1" thickBot="1" x14ac:dyDescent="0.25">
      <c r="B28" s="70">
        <v>3</v>
      </c>
      <c r="C28" s="71" t="s">
        <v>28</v>
      </c>
      <c r="D28" s="72"/>
      <c r="E28" s="72"/>
      <c r="G28" s="137"/>
      <c r="H28" s="138"/>
      <c r="I28" s="74"/>
      <c r="J28" s="72"/>
    </row>
    <row r="29" spans="2:10" s="73" customFormat="1" ht="32.1" customHeight="1" thickBot="1" x14ac:dyDescent="0.25">
      <c r="B29" s="70">
        <v>4</v>
      </c>
      <c r="C29" s="120" t="s">
        <v>47</v>
      </c>
      <c r="D29" s="121"/>
      <c r="E29" s="121"/>
      <c r="F29" s="121"/>
      <c r="G29" s="124" t="s">
        <v>7</v>
      </c>
      <c r="H29" s="117"/>
      <c r="I29" s="74"/>
      <c r="J29" s="72"/>
    </row>
    <row r="30" spans="2:10" s="73" customFormat="1" ht="15.95" customHeight="1" x14ac:dyDescent="0.2">
      <c r="B30" s="70"/>
      <c r="C30" s="71"/>
      <c r="D30" s="72"/>
      <c r="E30" s="72"/>
      <c r="G30" s="75"/>
      <c r="H30" s="75"/>
      <c r="I30" s="74"/>
      <c r="J30" s="72"/>
    </row>
    <row r="31" spans="2:10" s="73" customFormat="1" ht="15.95" customHeight="1" thickBot="1" x14ac:dyDescent="0.25">
      <c r="B31" s="70"/>
      <c r="C31" s="76" t="s">
        <v>30</v>
      </c>
      <c r="D31" s="72"/>
      <c r="E31" s="72"/>
      <c r="G31" s="77"/>
      <c r="H31" s="77"/>
      <c r="I31" s="74"/>
      <c r="J31" s="72"/>
    </row>
    <row r="32" spans="2:10" s="73" customFormat="1" ht="49.5" customHeight="1" thickBot="1" x14ac:dyDescent="0.25">
      <c r="B32" s="70">
        <v>5</v>
      </c>
      <c r="C32" s="120" t="s">
        <v>29</v>
      </c>
      <c r="D32" s="126"/>
      <c r="E32" s="126"/>
      <c r="F32" s="127"/>
      <c r="G32" s="124" t="s">
        <v>7</v>
      </c>
      <c r="H32" s="117"/>
      <c r="I32" s="74"/>
      <c r="J32" s="72"/>
    </row>
    <row r="33" spans="2:12" s="73" customFormat="1" ht="49.5" customHeight="1" thickBot="1" x14ac:dyDescent="0.25">
      <c r="B33" s="70">
        <v>6</v>
      </c>
      <c r="C33" s="120" t="s">
        <v>31</v>
      </c>
      <c r="D33" s="126"/>
      <c r="E33" s="126"/>
      <c r="F33" s="127"/>
      <c r="G33" s="124" t="s">
        <v>7</v>
      </c>
      <c r="H33" s="117"/>
      <c r="I33" s="74"/>
      <c r="J33" s="72"/>
    </row>
    <row r="34" spans="2:12" s="73" customFormat="1" ht="49.5" customHeight="1" thickBot="1" x14ac:dyDescent="0.25">
      <c r="B34" s="70">
        <v>7</v>
      </c>
      <c r="C34" s="120" t="s">
        <v>32</v>
      </c>
      <c r="D34" s="126"/>
      <c r="E34" s="126"/>
      <c r="F34" s="127"/>
      <c r="G34" s="124" t="s">
        <v>7</v>
      </c>
      <c r="H34" s="117"/>
      <c r="I34" s="74"/>
      <c r="J34" s="72"/>
    </row>
    <row r="35" spans="2:12" s="73" customFormat="1" ht="49.5" customHeight="1" thickBot="1" x14ac:dyDescent="0.25">
      <c r="B35" s="70">
        <v>8</v>
      </c>
      <c r="C35" s="120" t="s">
        <v>33</v>
      </c>
      <c r="D35" s="126"/>
      <c r="E35" s="126"/>
      <c r="F35" s="127"/>
      <c r="G35" s="124" t="s">
        <v>7</v>
      </c>
      <c r="H35" s="117"/>
      <c r="I35" s="74"/>
      <c r="J35" s="72"/>
    </row>
    <row r="36" spans="2:12" s="73" customFormat="1" ht="66.75" customHeight="1" thickBot="1" x14ac:dyDescent="0.25">
      <c r="B36" s="70">
        <v>9</v>
      </c>
      <c r="C36" s="120" t="s">
        <v>34</v>
      </c>
      <c r="D36" s="126"/>
      <c r="E36" s="126"/>
      <c r="F36" s="127"/>
      <c r="G36" s="124" t="s">
        <v>7</v>
      </c>
      <c r="H36" s="117"/>
      <c r="I36" s="74"/>
      <c r="J36" s="72"/>
      <c r="L36" s="1"/>
    </row>
    <row r="37" spans="2:12" s="73" customFormat="1" ht="15.95" customHeight="1" x14ac:dyDescent="0.2">
      <c r="B37" s="70">
        <v>10</v>
      </c>
      <c r="C37" s="120" t="s">
        <v>35</v>
      </c>
      <c r="D37" s="125"/>
      <c r="E37" s="128"/>
      <c r="F37" s="129"/>
      <c r="G37" s="129"/>
      <c r="H37" s="130"/>
      <c r="I37" s="74"/>
      <c r="J37" s="72"/>
    </row>
    <row r="38" spans="2:12" s="73" customFormat="1" ht="15.95" customHeight="1" x14ac:dyDescent="0.2">
      <c r="B38" s="70"/>
      <c r="C38" s="121"/>
      <c r="D38" s="125"/>
      <c r="E38" s="131"/>
      <c r="F38" s="132"/>
      <c r="G38" s="132"/>
      <c r="H38" s="133"/>
      <c r="I38" s="74"/>
      <c r="J38" s="72"/>
    </row>
    <row r="39" spans="2:12" s="73" customFormat="1" ht="15.95" customHeight="1" x14ac:dyDescent="0.2">
      <c r="B39" s="70"/>
      <c r="C39" s="71"/>
      <c r="D39" s="72"/>
      <c r="E39" s="131"/>
      <c r="F39" s="132"/>
      <c r="G39" s="132"/>
      <c r="H39" s="133"/>
      <c r="I39" s="74"/>
      <c r="J39" s="72"/>
    </row>
    <row r="40" spans="2:12" s="73" customFormat="1" ht="15.95" customHeight="1" x14ac:dyDescent="0.2">
      <c r="B40" s="70"/>
      <c r="C40" s="71"/>
      <c r="D40" s="72"/>
      <c r="E40" s="131"/>
      <c r="F40" s="132"/>
      <c r="G40" s="132"/>
      <c r="H40" s="133"/>
      <c r="I40" s="74"/>
      <c r="J40" s="72"/>
    </row>
    <row r="41" spans="2:12" s="73" customFormat="1" ht="15.95" customHeight="1" x14ac:dyDescent="0.2">
      <c r="B41" s="70"/>
      <c r="C41" s="71"/>
      <c r="D41" s="72"/>
      <c r="E41" s="131"/>
      <c r="F41" s="132"/>
      <c r="G41" s="132"/>
      <c r="H41" s="133"/>
      <c r="I41" s="74"/>
      <c r="J41" s="72"/>
    </row>
    <row r="42" spans="2:12" s="73" customFormat="1" ht="15.95" customHeight="1" x14ac:dyDescent="0.2">
      <c r="B42" s="70"/>
      <c r="C42" s="71"/>
      <c r="D42" s="72"/>
      <c r="E42" s="131"/>
      <c r="F42" s="132"/>
      <c r="G42" s="132"/>
      <c r="H42" s="133"/>
      <c r="I42" s="74"/>
      <c r="J42" s="72"/>
    </row>
    <row r="43" spans="2:12" s="73" customFormat="1" ht="15.95" customHeight="1" x14ac:dyDescent="0.2">
      <c r="B43" s="70"/>
      <c r="C43" s="71"/>
      <c r="D43" s="72"/>
      <c r="E43" s="131"/>
      <c r="F43" s="132"/>
      <c r="G43" s="132"/>
      <c r="H43" s="133"/>
      <c r="I43" s="74"/>
      <c r="J43" s="72"/>
    </row>
    <row r="44" spans="2:12" s="73" customFormat="1" ht="15.95" customHeight="1" x14ac:dyDescent="0.2">
      <c r="B44" s="70"/>
      <c r="C44" s="71"/>
      <c r="D44" s="72"/>
      <c r="E44" s="131"/>
      <c r="F44" s="132"/>
      <c r="G44" s="132"/>
      <c r="H44" s="133"/>
      <c r="I44" s="74"/>
      <c r="J44" s="72"/>
    </row>
    <row r="45" spans="2:12" s="73" customFormat="1" ht="15.95" customHeight="1" thickBot="1" x14ac:dyDescent="0.25">
      <c r="B45" s="70"/>
      <c r="C45" s="71"/>
      <c r="D45" s="72"/>
      <c r="E45" s="134"/>
      <c r="F45" s="135"/>
      <c r="G45" s="135"/>
      <c r="H45" s="136"/>
      <c r="I45" s="74"/>
      <c r="J45" s="72"/>
    </row>
    <row r="46" spans="2:12" s="73" customFormat="1" ht="15.95" customHeight="1" thickBot="1" x14ac:dyDescent="0.25">
      <c r="B46" s="78"/>
      <c r="C46" s="79"/>
      <c r="D46" s="1"/>
      <c r="E46" s="54"/>
      <c r="F46" s="54"/>
      <c r="G46" s="54"/>
      <c r="H46" s="54"/>
      <c r="I46" s="74"/>
      <c r="J46" s="72"/>
    </row>
    <row r="47" spans="2:12" s="73" customFormat="1" ht="15.95" customHeight="1" thickBot="1" x14ac:dyDescent="0.25">
      <c r="B47" s="80">
        <v>11</v>
      </c>
      <c r="C47" s="120" t="s">
        <v>53</v>
      </c>
      <c r="D47" s="121"/>
      <c r="E47" s="121"/>
      <c r="F47" s="121"/>
      <c r="G47" s="122">
        <v>250000</v>
      </c>
      <c r="H47" s="123"/>
      <c r="I47" s="74"/>
      <c r="J47" s="72"/>
    </row>
    <row r="48" spans="2:12" s="73" customFormat="1" ht="15.95" customHeight="1" thickBot="1" x14ac:dyDescent="0.25">
      <c r="B48" s="80">
        <v>12</v>
      </c>
      <c r="C48" s="81" t="s">
        <v>36</v>
      </c>
      <c r="D48" s="82"/>
      <c r="E48" s="83"/>
      <c r="F48" s="83"/>
      <c r="H48" s="84"/>
      <c r="I48" s="74"/>
      <c r="J48" s="72"/>
    </row>
    <row r="49" spans="2:11" s="73" customFormat="1" ht="15.95" customHeight="1" x14ac:dyDescent="0.2">
      <c r="B49" s="78"/>
      <c r="C49" s="79"/>
      <c r="D49" s="1"/>
      <c r="E49" s="54"/>
      <c r="F49" s="54"/>
      <c r="G49" s="54"/>
      <c r="H49" s="54"/>
      <c r="I49" s="74"/>
      <c r="J49" s="72"/>
    </row>
    <row r="50" spans="2:11" s="73" customFormat="1" ht="15.95" customHeight="1" x14ac:dyDescent="0.2">
      <c r="B50" s="78"/>
      <c r="C50" s="148" t="s">
        <v>37</v>
      </c>
      <c r="D50" s="115"/>
      <c r="E50" s="115"/>
      <c r="F50" s="115"/>
      <c r="G50" s="115"/>
      <c r="H50" s="115"/>
      <c r="I50" s="74"/>
      <c r="J50" s="72"/>
    </row>
    <row r="51" spans="2:11" s="73" customFormat="1" ht="15.95" customHeight="1" x14ac:dyDescent="0.2">
      <c r="B51" s="78"/>
      <c r="C51" s="147" t="s">
        <v>23</v>
      </c>
      <c r="D51" s="147"/>
      <c r="E51" s="147"/>
      <c r="F51" s="147"/>
      <c r="G51" s="147"/>
      <c r="H51" s="147"/>
      <c r="I51" s="85"/>
      <c r="J51" s="72"/>
    </row>
    <row r="52" spans="2:11" s="73" customFormat="1" ht="15.95" customHeight="1" x14ac:dyDescent="0.2">
      <c r="B52" s="78"/>
      <c r="C52" s="86"/>
      <c r="D52" s="1"/>
      <c r="E52" s="1"/>
      <c r="F52" s="87"/>
      <c r="G52" s="86"/>
      <c r="H52" s="1"/>
      <c r="I52" s="74"/>
      <c r="J52" s="72"/>
    </row>
    <row r="53" spans="2:11" s="73" customFormat="1" ht="15.95" customHeight="1" x14ac:dyDescent="0.2">
      <c r="B53" s="78"/>
      <c r="C53" s="88"/>
      <c r="D53" s="54"/>
      <c r="E53" s="89" t="s">
        <v>75</v>
      </c>
      <c r="F53" s="90" t="s">
        <v>8</v>
      </c>
      <c r="G53" s="88"/>
      <c r="H53" s="54"/>
      <c r="I53" s="74"/>
      <c r="J53" s="72"/>
      <c r="K53" s="50"/>
    </row>
    <row r="54" spans="2:11" s="73" customFormat="1" ht="15.95" customHeight="1" x14ac:dyDescent="0.25">
      <c r="B54" s="78"/>
      <c r="C54" s="91"/>
      <c r="D54" s="69"/>
      <c r="E54" s="89"/>
      <c r="F54" s="92"/>
      <c r="G54" s="69"/>
      <c r="H54" s="69"/>
      <c r="I54" s="74"/>
      <c r="J54" s="72"/>
    </row>
    <row r="55" spans="2:11" s="73" customFormat="1" ht="15.95" customHeight="1" x14ac:dyDescent="0.25">
      <c r="B55" s="78"/>
      <c r="C55" s="91"/>
      <c r="D55" s="69"/>
      <c r="E55" s="93" t="s">
        <v>11</v>
      </c>
      <c r="F55" s="94" t="e">
        <f>IF(F53="YES",'Quote worksheet'!D24,"please agree to Question above")</f>
        <v>#N/A</v>
      </c>
      <c r="G55" s="95"/>
      <c r="H55" s="69"/>
      <c r="I55" s="74"/>
      <c r="J55" s="72"/>
      <c r="K55" s="50" t="s">
        <v>10</v>
      </c>
    </row>
    <row r="56" spans="2:11" s="73" customFormat="1" ht="15.95" customHeight="1" x14ac:dyDescent="0.2">
      <c r="B56" s="78"/>
      <c r="C56" s="91"/>
      <c r="D56" s="69"/>
      <c r="E56" s="93"/>
      <c r="F56" s="93"/>
      <c r="G56" s="95"/>
      <c r="H56" s="69"/>
      <c r="I56" s="74"/>
      <c r="J56" s="72"/>
      <c r="K56" s="50"/>
    </row>
    <row r="57" spans="2:11" s="73" customFormat="1" ht="15.95" customHeight="1" x14ac:dyDescent="0.2">
      <c r="B57" s="78"/>
      <c r="C57" s="96" t="s">
        <v>61</v>
      </c>
      <c r="D57" s="66"/>
      <c r="E57" s="93"/>
      <c r="F57" s="93"/>
      <c r="G57" s="97" t="e">
        <f>IF(F55="please agree to Question above","",IF(F55="Please answer all questions","",'Quote worksheet'!D23))</f>
        <v>#N/A</v>
      </c>
      <c r="H57" s="66"/>
      <c r="I57" s="74"/>
      <c r="J57" s="72"/>
      <c r="K57" s="50"/>
    </row>
    <row r="58" spans="2:11" s="73" customFormat="1" ht="15.95" customHeight="1" x14ac:dyDescent="0.2">
      <c r="B58" s="78"/>
      <c r="C58" s="96" t="s">
        <v>62</v>
      </c>
      <c r="D58" s="98" t="e">
        <f>IF(F55="please agree to Question above","",IF(F55="Please answer all questions","",'Quote worksheet'!D23))</f>
        <v>#N/A</v>
      </c>
      <c r="E58" s="93"/>
      <c r="F58" s="93"/>
      <c r="G58" s="99"/>
      <c r="H58" s="66"/>
      <c r="I58" s="74"/>
      <c r="J58" s="72"/>
      <c r="K58" s="50"/>
    </row>
    <row r="59" spans="2:11" s="73" customFormat="1" ht="15.95" customHeight="1" x14ac:dyDescent="0.2">
      <c r="B59" s="78"/>
      <c r="C59" s="91"/>
      <c r="D59" s="69"/>
      <c r="E59" s="93"/>
      <c r="F59" s="93"/>
      <c r="G59" s="95"/>
      <c r="H59" s="69"/>
      <c r="I59" s="74"/>
      <c r="J59" s="72"/>
      <c r="K59" s="50"/>
    </row>
    <row r="60" spans="2:11" s="50" customFormat="1" ht="15" x14ac:dyDescent="0.2">
      <c r="B60" s="100"/>
      <c r="C60" s="145" t="s">
        <v>63</v>
      </c>
      <c r="D60" s="146"/>
      <c r="E60" s="146"/>
      <c r="F60" s="146"/>
      <c r="G60" s="146"/>
      <c r="H60" s="146"/>
      <c r="I60" s="101"/>
      <c r="J60" s="54"/>
      <c r="K60" s="50" t="s">
        <v>10</v>
      </c>
    </row>
    <row r="61" spans="2:11" s="50" customFormat="1" ht="12.75" customHeight="1" x14ac:dyDescent="0.2">
      <c r="B61" s="55"/>
      <c r="C61" s="91"/>
      <c r="D61" s="69"/>
      <c r="E61" s="82"/>
      <c r="F61" s="95"/>
      <c r="G61" s="95"/>
      <c r="H61" s="69"/>
      <c r="I61" s="56"/>
      <c r="J61" s="102"/>
    </row>
    <row r="62" spans="2:11" s="50" customFormat="1" ht="15.75" x14ac:dyDescent="0.25">
      <c r="B62" s="80" t="s">
        <v>2</v>
      </c>
      <c r="C62" s="59"/>
      <c r="D62" s="103"/>
      <c r="E62" s="54"/>
      <c r="F62" s="104"/>
      <c r="G62" s="54"/>
      <c r="H62" s="54"/>
      <c r="I62" s="105" t="s">
        <v>79</v>
      </c>
      <c r="J62" s="54"/>
    </row>
    <row r="63" spans="2:11" s="50" customFormat="1" ht="15.75" x14ac:dyDescent="0.25">
      <c r="B63" s="55"/>
      <c r="C63" s="54"/>
      <c r="D63" s="103"/>
      <c r="E63" s="54"/>
      <c r="F63" s="104"/>
      <c r="G63" s="54"/>
      <c r="H63" s="54"/>
      <c r="I63" s="56"/>
      <c r="J63" s="54"/>
    </row>
    <row r="64" spans="2:11" s="50" customFormat="1" ht="12.75" customHeight="1" x14ac:dyDescent="0.2">
      <c r="B64" s="139" t="s">
        <v>24</v>
      </c>
      <c r="C64" s="140"/>
      <c r="D64" s="140"/>
      <c r="E64" s="140"/>
      <c r="F64" s="140"/>
      <c r="G64" s="140"/>
      <c r="H64" s="140"/>
      <c r="I64" s="141"/>
      <c r="J64" s="54"/>
    </row>
    <row r="65" spans="2:10" s="50" customFormat="1" ht="13.5" thickBot="1" x14ac:dyDescent="0.25">
      <c r="B65" s="57"/>
      <c r="C65" s="49"/>
      <c r="D65" s="49"/>
      <c r="E65" s="49"/>
      <c r="F65" s="49"/>
      <c r="G65" s="49"/>
      <c r="H65" s="49"/>
      <c r="I65" s="58"/>
      <c r="J65" s="54"/>
    </row>
    <row r="66" spans="2:10" x14ac:dyDescent="0.2"/>
  </sheetData>
  <sheetProtection password="9825" sheet="1" objects="1" scenarios="1" selectLockedCells="1"/>
  <customSheetViews>
    <customSheetView guid="{B43AB4DB-73B0-4E0B-B9A1-1D56E437D35E}" showPageBreaks="1" view="pageBreakPreview">
      <selection activeCell="C39" sqref="C39"/>
    </customSheetView>
    <customSheetView guid="{95F69684-2868-4FC5-861B-727DF29869DE}" showPageBreaks="1" printArea="1" hiddenRows="1" hiddenColumns="1" view="pageBreakPreview">
      <selection activeCell="C39" sqref="C39"/>
      <pageMargins left="0.39370078740157483" right="0.39370078740157483" top="0.78740157480314965" bottom="0.78740157480314965" header="0.51181102362204722" footer="0.51181102362204722"/>
      <printOptions horizontalCentered="1"/>
      <pageSetup orientation="portrait" r:id="rId1"/>
      <headerFooter alignWithMargins="0"/>
    </customSheetView>
  </customSheetViews>
  <mergeCells count="36">
    <mergeCell ref="B64:I64"/>
    <mergeCell ref="F21:F22"/>
    <mergeCell ref="G32:H32"/>
    <mergeCell ref="G26:H26"/>
    <mergeCell ref="G33:H33"/>
    <mergeCell ref="G35:H35"/>
    <mergeCell ref="C60:H60"/>
    <mergeCell ref="C51:H51"/>
    <mergeCell ref="C50:H50"/>
    <mergeCell ref="G23:H23"/>
    <mergeCell ref="G34:H34"/>
    <mergeCell ref="G29:H29"/>
    <mergeCell ref="C29:F29"/>
    <mergeCell ref="D23:E23"/>
    <mergeCell ref="D6:H6"/>
    <mergeCell ref="D18:E18"/>
    <mergeCell ref="C13:H14"/>
    <mergeCell ref="C47:F47"/>
    <mergeCell ref="G47:H47"/>
    <mergeCell ref="D16:E16"/>
    <mergeCell ref="G36:H36"/>
    <mergeCell ref="C37:D38"/>
    <mergeCell ref="C32:F32"/>
    <mergeCell ref="C33:F33"/>
    <mergeCell ref="C34:F34"/>
    <mergeCell ref="C35:F35"/>
    <mergeCell ref="C36:F36"/>
    <mergeCell ref="E37:H45"/>
    <mergeCell ref="G27:H27"/>
    <mergeCell ref="G28:H28"/>
    <mergeCell ref="G20:H20"/>
    <mergeCell ref="G21:H21"/>
    <mergeCell ref="G22:H22"/>
    <mergeCell ref="D20:E20"/>
    <mergeCell ref="D21:E21"/>
    <mergeCell ref="D22:E22"/>
  </mergeCells>
  <conditionalFormatting sqref="F55">
    <cfRule type="cellIs" dxfId="3" priority="1" operator="equal">
      <formula>$B$66</formula>
    </cfRule>
    <cfRule type="cellIs" dxfId="2" priority="2" operator="equal">
      <formula>$B$66</formula>
    </cfRule>
    <cfRule type="cellIs" dxfId="1" priority="3" operator="equal">
      <formula>$B$65</formula>
    </cfRule>
    <cfRule type="cellIs" dxfId="0" priority="4" operator="equal">
      <formula>$B$65</formula>
    </cfRule>
  </conditionalFormatting>
  <dataValidations count="6">
    <dataValidation type="whole" allowBlank="1" showErrorMessage="1" errorTitle="Minimum number of properties" error="Minimum number of properties is 1. Please enter value between 2 and 10000" promptTitle="Minimum number of properties" sqref="G26:H26">
      <formula1>1</formula1>
      <formula2>10000</formula2>
    </dataValidation>
    <dataValidation type="list" showInputMessage="1" showErrorMessage="1" error="Please make a valid selection from the drop down menu" sqref="F52">
      <formula1>$N$26:$N$28</formula1>
    </dataValidation>
    <dataValidation type="list" showInputMessage="1" showErrorMessage="1" error="Please make a valid selection from the drop down menu" sqref="F53">
      <formula1>"Yes,No"</formula1>
    </dataValidation>
    <dataValidation type="date" operator="notEqual" allowBlank="1" showInputMessage="1" showErrorMessage="1" sqref="G27:H27">
      <formula1>1</formula1>
    </dataValidation>
    <dataValidation type="whole" allowBlank="1" showInputMessage="1" showErrorMessage="1" sqref="H48">
      <formula1>1</formula1>
      <formula2>10000</formula2>
    </dataValidation>
    <dataValidation type="date" operator="greaterThan" allowBlank="1" showInputMessage="1" showErrorMessage="1" errorTitle="Format Error" error="Please enter date in format dd/mm/yy" promptTitle="Enter Date" prompt="Please enter date in format dd/mm/yy" sqref="G16">
      <formula1>42736</formula1>
    </dataValidation>
  </dataValidations>
  <printOptions horizontalCentered="1" verticalCentered="1"/>
  <pageMargins left="0.7" right="0.7" top="0.75" bottom="0.75" header="0.3" footer="0.3"/>
  <pageSetup paperSize="9" scale="85" orientation="portrait" r:id="rId2"/>
  <headerFooter alignWithMargins="0"/>
  <drawing r:id="rId3"/>
  <extLst>
    <ext xmlns:x14="http://schemas.microsoft.com/office/spreadsheetml/2009/9/main" uri="{CCE6A557-97BC-4b89-ADB6-D9C93CAAB3DF}">
      <x14:dataValidations xmlns:xm="http://schemas.microsoft.com/office/excel/2006/main" count="4">
        <x14:dataValidation type="list" showInputMessage="1" showErrorMessage="1" error="Please make a valid selection from the drop down menu" promptTitle="Please Select">
          <x14:formula1>
            <xm:f>'Quote worksheet'!$B$32:$B$34</xm:f>
          </x14:formula1>
          <xm:sqref>G32:H36</xm:sqref>
        </x14:dataValidation>
        <x14:dataValidation type="list" showInputMessage="1" showErrorMessage="1" error="Please make a valid selection from the drop down menu" promptTitle="Please Select">
          <x14:formula1>
            <xm:f>'Quote worksheet'!$C$32:$C$34</xm:f>
          </x14:formula1>
          <xm:sqref>G29:H29</xm:sqref>
        </x14:dataValidation>
        <x14:dataValidation type="list" showInputMessage="1" showErrorMessage="1" error="Please make a valid selection from the drop down menu" promptTitle="Please Select">
          <x14:formula1>
            <xm:f>'Quote worksheet'!$B$56:$B$59</xm:f>
          </x14:formula1>
          <xm:sqref>G47:H47</xm:sqref>
        </x14:dataValidation>
        <x14:dataValidation type="date" operator="greaterThanOrEqual" allowBlank="1" showInputMessage="1" showErrorMessage="1" errorTitle="Date entered is in the Past" error="Please put in date you wish cover to start by using date in format dd/mm/yy" promptTitle="Please use date format dd/mm/yy" prompt="Please enter date in format dd/mm/yy">
          <x14:formula1>
            <xm:f>'Quote worksheet'!C49</xm:f>
          </x14:formula1>
          <xm:sqref>G28:H28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7" sqref="A7"/>
    </sheetView>
  </sheetViews>
  <sheetFormatPr defaultColWidth="0" defaultRowHeight="12.75" zeroHeight="1" x14ac:dyDescent="0.2"/>
  <cols>
    <col min="1" max="1" width="79.5703125" style="30" customWidth="1"/>
    <col min="2" max="16384" width="9.140625" hidden="1"/>
  </cols>
  <sheetData>
    <row r="1" spans="1:1" x14ac:dyDescent="0.2">
      <c r="A1" s="31"/>
    </row>
    <row r="2" spans="1:1" ht="14.25" x14ac:dyDescent="0.2">
      <c r="A2" s="107" t="s">
        <v>74</v>
      </c>
    </row>
    <row r="3" spans="1:1" ht="45" x14ac:dyDescent="0.25">
      <c r="A3" s="106" t="s">
        <v>73</v>
      </c>
    </row>
    <row r="4" spans="1:1" ht="15" x14ac:dyDescent="0.25">
      <c r="A4" s="106" t="s">
        <v>72</v>
      </c>
    </row>
    <row r="5" spans="1:1" ht="90" x14ac:dyDescent="0.25">
      <c r="A5" s="106" t="s">
        <v>71</v>
      </c>
    </row>
    <row r="6" spans="1:1" ht="90" x14ac:dyDescent="0.25">
      <c r="A6" s="106" t="s">
        <v>70</v>
      </c>
    </row>
    <row r="7" spans="1:1" ht="45" x14ac:dyDescent="0.25">
      <c r="A7" s="106" t="s">
        <v>69</v>
      </c>
    </row>
    <row r="8" spans="1:1" ht="45" x14ac:dyDescent="0.25">
      <c r="A8" s="106" t="s">
        <v>68</v>
      </c>
    </row>
    <row r="9" spans="1:1" ht="30" x14ac:dyDescent="0.25">
      <c r="A9" s="106" t="s">
        <v>67</v>
      </c>
    </row>
    <row r="10" spans="1:1" ht="30" x14ac:dyDescent="0.25">
      <c r="A10" s="106" t="s">
        <v>66</v>
      </c>
    </row>
    <row r="11" spans="1:1" ht="30" x14ac:dyDescent="0.25">
      <c r="A11" s="106" t="s">
        <v>21</v>
      </c>
    </row>
    <row r="12" spans="1:1" ht="30" x14ac:dyDescent="0.25">
      <c r="A12" s="106" t="s">
        <v>22</v>
      </c>
    </row>
  </sheetData>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workbookViewId="0">
      <pane xSplit="1" ySplit="3" topLeftCell="B4" activePane="bottomRight" state="frozen"/>
      <selection pane="topRight" activeCell="B1" sqref="B1"/>
      <selection pane="bottomLeft" activeCell="A4" sqref="A4"/>
      <selection pane="bottomRight" activeCell="D21" sqref="D21"/>
    </sheetView>
  </sheetViews>
  <sheetFormatPr defaultRowHeight="12.75" x14ac:dyDescent="0.2"/>
  <cols>
    <col min="1" max="1" width="19.42578125" style="22" customWidth="1"/>
    <col min="2" max="2" width="17.140625" style="23" customWidth="1"/>
    <col min="3" max="3" width="24.42578125" style="2" customWidth="1"/>
    <col min="4" max="4" width="38.42578125" style="2" customWidth="1"/>
    <col min="5" max="5" width="14.85546875" style="6" bestFit="1" customWidth="1"/>
    <col min="6" max="6" width="15" style="2" bestFit="1" customWidth="1"/>
    <col min="7" max="7" width="14.28515625" style="2" bestFit="1" customWidth="1"/>
    <col min="8" max="8" width="15.85546875" style="2" bestFit="1" customWidth="1"/>
    <col min="9" max="9" width="7.7109375" style="2" customWidth="1"/>
    <col min="10" max="10" width="20.7109375" style="7" bestFit="1" customWidth="1"/>
    <col min="11" max="11" width="19.85546875" style="7" bestFit="1" customWidth="1"/>
    <col min="12" max="12" width="11.42578125" style="2" bestFit="1" customWidth="1"/>
    <col min="13" max="13" width="14.85546875" style="7" bestFit="1" customWidth="1"/>
    <col min="14" max="14" width="15" style="7" bestFit="1" customWidth="1"/>
    <col min="15" max="15" width="13.28515625" style="7" bestFit="1" customWidth="1"/>
    <col min="16" max="16" width="15.85546875" style="7" bestFit="1" customWidth="1"/>
    <col min="17" max="16384" width="9.140625" style="7"/>
  </cols>
  <sheetData>
    <row r="1" spans="1:16" ht="13.7" customHeight="1" x14ac:dyDescent="0.2">
      <c r="A1" s="154" t="s">
        <v>9</v>
      </c>
      <c r="B1" s="5"/>
    </row>
    <row r="2" spans="1:16" s="12" customFormat="1" x14ac:dyDescent="0.2">
      <c r="A2" s="155"/>
      <c r="B2" s="27"/>
      <c r="C2" s="8"/>
      <c r="D2" s="34"/>
      <c r="E2" s="39"/>
      <c r="F2" s="8"/>
      <c r="G2" s="8"/>
      <c r="H2" s="8"/>
      <c r="I2" s="10"/>
      <c r="J2" s="11"/>
      <c r="L2" s="8"/>
    </row>
    <row r="3" spans="1:16" s="17" customFormat="1" ht="15.75" thickBot="1" x14ac:dyDescent="0.25">
      <c r="A3" s="13"/>
      <c r="B3" s="40" t="s">
        <v>45</v>
      </c>
      <c r="C3" s="33"/>
      <c r="D3" s="33"/>
      <c r="E3" s="15"/>
      <c r="F3" s="14"/>
      <c r="G3" s="14"/>
      <c r="H3" s="14"/>
      <c r="I3" s="16"/>
      <c r="J3" s="14"/>
      <c r="K3" s="14"/>
    </row>
    <row r="4" spans="1:16" ht="29.25" customHeight="1" x14ac:dyDescent="0.2">
      <c r="A4" s="18"/>
      <c r="B4" s="151"/>
      <c r="C4" s="35">
        <v>250000</v>
      </c>
      <c r="D4" s="151" t="s">
        <v>39</v>
      </c>
      <c r="E4" s="151" t="s">
        <v>40</v>
      </c>
      <c r="G4" s="29"/>
      <c r="H4" s="3"/>
      <c r="J4" s="19"/>
      <c r="K4" s="20"/>
      <c r="L4" s="21"/>
      <c r="M4" s="21"/>
      <c r="N4" s="21"/>
      <c r="O4" s="21"/>
      <c r="P4" s="8"/>
    </row>
    <row r="5" spans="1:16" ht="15.75" thickBot="1" x14ac:dyDescent="0.25">
      <c r="A5" s="18"/>
      <c r="B5" s="152"/>
      <c r="C5" s="36" t="s">
        <v>38</v>
      </c>
      <c r="D5" s="152"/>
      <c r="E5" s="152"/>
      <c r="H5" s="3"/>
      <c r="J5" s="19"/>
      <c r="K5" s="20"/>
      <c r="L5" s="21"/>
      <c r="M5" s="21"/>
      <c r="N5" s="21"/>
      <c r="O5" s="21"/>
      <c r="P5" s="8"/>
    </row>
    <row r="6" spans="1:16" ht="15.75" thickBot="1" x14ac:dyDescent="0.25">
      <c r="A6" s="45">
        <v>1</v>
      </c>
      <c r="B6" s="38" t="s">
        <v>44</v>
      </c>
      <c r="C6" s="108">
        <v>247.5</v>
      </c>
      <c r="D6" s="108">
        <v>275</v>
      </c>
      <c r="E6" s="108">
        <v>302.5</v>
      </c>
      <c r="F6" s="153"/>
      <c r="G6" s="153"/>
      <c r="H6" s="153"/>
      <c r="I6" s="153"/>
      <c r="J6" s="19"/>
      <c r="K6" s="20"/>
      <c r="P6" s="8"/>
    </row>
    <row r="7" spans="1:16" ht="15.75" thickBot="1" x14ac:dyDescent="0.25">
      <c r="A7" s="45">
        <v>2</v>
      </c>
      <c r="B7" s="37" t="s">
        <v>41</v>
      </c>
      <c r="C7" s="108">
        <v>302.5</v>
      </c>
      <c r="D7" s="108">
        <v>330</v>
      </c>
      <c r="E7" s="108">
        <v>357.5</v>
      </c>
      <c r="F7" s="10"/>
      <c r="G7" s="10"/>
      <c r="H7" s="16"/>
      <c r="I7" s="16"/>
      <c r="J7" s="19"/>
      <c r="K7" s="20"/>
      <c r="N7" s="8"/>
      <c r="O7" s="8"/>
      <c r="P7" s="8"/>
    </row>
    <row r="8" spans="1:16" ht="15.75" thickBot="1" x14ac:dyDescent="0.25">
      <c r="A8" s="45">
        <v>3</v>
      </c>
      <c r="B8" s="37" t="s">
        <v>42</v>
      </c>
      <c r="C8" s="108">
        <v>330</v>
      </c>
      <c r="D8" s="108">
        <v>385</v>
      </c>
      <c r="E8" s="108">
        <v>412.5</v>
      </c>
      <c r="J8" s="24"/>
      <c r="K8" s="2"/>
    </row>
    <row r="9" spans="1:16" ht="15.75" thickBot="1" x14ac:dyDescent="0.25">
      <c r="A9" s="45">
        <v>4</v>
      </c>
      <c r="B9" s="37" t="s">
        <v>64</v>
      </c>
      <c r="C9" s="36" t="s">
        <v>43</v>
      </c>
      <c r="D9" s="36" t="s">
        <v>43</v>
      </c>
      <c r="E9" s="36" t="s">
        <v>43</v>
      </c>
      <c r="J9" s="24"/>
    </row>
    <row r="10" spans="1:16" x14ac:dyDescent="0.2">
      <c r="A10" s="45"/>
      <c r="B10" s="25"/>
      <c r="D10" s="32"/>
      <c r="J10" s="24"/>
      <c r="M10" s="2"/>
      <c r="N10" s="2"/>
    </row>
    <row r="11" spans="1:16" x14ac:dyDescent="0.2">
      <c r="A11" s="45"/>
      <c r="B11" s="25"/>
      <c r="D11" s="32"/>
      <c r="J11" s="24"/>
      <c r="M11" s="2"/>
      <c r="N11" s="2"/>
    </row>
    <row r="12" spans="1:16" ht="15.75" thickBot="1" x14ac:dyDescent="0.25">
      <c r="A12" s="45"/>
      <c r="B12" s="40" t="s">
        <v>46</v>
      </c>
      <c r="C12" s="33"/>
      <c r="D12" s="33"/>
      <c r="E12" s="15"/>
      <c r="J12" s="24"/>
      <c r="M12" s="2"/>
      <c r="N12" s="2"/>
    </row>
    <row r="13" spans="1:16" ht="15" x14ac:dyDescent="0.2">
      <c r="A13" s="45"/>
      <c r="B13" s="151"/>
      <c r="C13" s="35">
        <v>250000</v>
      </c>
      <c r="D13" s="151" t="s">
        <v>39</v>
      </c>
      <c r="E13" s="151" t="s">
        <v>40</v>
      </c>
      <c r="J13" s="24"/>
      <c r="M13" s="2"/>
      <c r="N13" s="2"/>
    </row>
    <row r="14" spans="1:16" ht="15.75" thickBot="1" x14ac:dyDescent="0.25">
      <c r="A14" s="45"/>
      <c r="B14" s="152"/>
      <c r="C14" s="36" t="s">
        <v>38</v>
      </c>
      <c r="D14" s="152"/>
      <c r="E14" s="152"/>
      <c r="J14" s="24"/>
      <c r="M14" s="2"/>
      <c r="N14" s="2"/>
    </row>
    <row r="15" spans="1:16" ht="15.75" thickBot="1" x14ac:dyDescent="0.25">
      <c r="A15" s="45">
        <v>1</v>
      </c>
      <c r="B15" s="38" t="s">
        <v>44</v>
      </c>
      <c r="C15" s="108">
        <v>346.5</v>
      </c>
      <c r="D15" s="108">
        <v>385</v>
      </c>
      <c r="E15" s="108">
        <v>423.5</v>
      </c>
      <c r="J15" s="24"/>
    </row>
    <row r="16" spans="1:16" ht="15.75" thickBot="1" x14ac:dyDescent="0.25">
      <c r="A16" s="45">
        <v>2</v>
      </c>
      <c r="B16" s="37" t="s">
        <v>41</v>
      </c>
      <c r="C16" s="108">
        <v>423.5</v>
      </c>
      <c r="D16" s="108">
        <v>462</v>
      </c>
      <c r="E16" s="108">
        <v>500.5</v>
      </c>
      <c r="F16" s="3"/>
      <c r="G16" s="3"/>
      <c r="H16" s="3"/>
      <c r="J16" s="4"/>
      <c r="K16" s="4"/>
      <c r="L16" s="4"/>
      <c r="N16" s="4"/>
      <c r="O16" s="4"/>
      <c r="P16" s="4"/>
    </row>
    <row r="17" spans="1:10" ht="15.75" thickBot="1" x14ac:dyDescent="0.25">
      <c r="A17" s="45">
        <v>3</v>
      </c>
      <c r="B17" s="37" t="s">
        <v>42</v>
      </c>
      <c r="C17" s="108">
        <v>462</v>
      </c>
      <c r="D17" s="108">
        <v>539</v>
      </c>
      <c r="E17" s="108">
        <v>577.5</v>
      </c>
      <c r="H17" s="3"/>
      <c r="J17" s="26"/>
    </row>
    <row r="18" spans="1:10" ht="15.75" thickBot="1" x14ac:dyDescent="0.25">
      <c r="A18" s="45">
        <v>4</v>
      </c>
      <c r="B18" s="37" t="s">
        <v>64</v>
      </c>
      <c r="C18" s="36" t="s">
        <v>43</v>
      </c>
      <c r="D18" s="36" t="s">
        <v>43</v>
      </c>
      <c r="E18" s="36" t="s">
        <v>43</v>
      </c>
      <c r="F18" s="3"/>
      <c r="G18" s="3"/>
      <c r="H18" s="3"/>
      <c r="J18" s="26"/>
    </row>
    <row r="19" spans="1:10" x14ac:dyDescent="0.2">
      <c r="D19" s="3"/>
      <c r="E19" s="9"/>
      <c r="F19" s="41"/>
      <c r="H19" s="3"/>
      <c r="J19" s="26"/>
    </row>
    <row r="20" spans="1:10" x14ac:dyDescent="0.2">
      <c r="D20" s="3"/>
      <c r="E20" s="9"/>
      <c r="F20" s="41"/>
      <c r="H20" s="3"/>
      <c r="J20" s="26"/>
    </row>
    <row r="21" spans="1:10" x14ac:dyDescent="0.2">
      <c r="B21" s="23" t="s">
        <v>54</v>
      </c>
      <c r="D21" s="3" t="e">
        <f>IF(C26=1,VLOOKUP(C27,A6:E9,(C28+2),FALSE),VLOOKUP(C27,A15:E18,(C28+2),FALSE))</f>
        <v>#N/A</v>
      </c>
      <c r="E21" s="9"/>
      <c r="F21" s="41"/>
      <c r="H21" s="3"/>
      <c r="J21" s="26"/>
    </row>
    <row r="22" spans="1:10" x14ac:dyDescent="0.2">
      <c r="B22" s="25" t="s">
        <v>14</v>
      </c>
      <c r="C22" s="44">
        <v>0.05</v>
      </c>
      <c r="D22" s="3" t="e">
        <f>IF(D21="Refer","Refer due to number of units",IF(C51="refer",D51,D21*C22))</f>
        <v>#N/A</v>
      </c>
      <c r="E22" s="9"/>
      <c r="F22" s="41"/>
      <c r="H22" s="3"/>
      <c r="J22" s="26"/>
    </row>
    <row r="23" spans="1:10" x14ac:dyDescent="0.2">
      <c r="B23" s="25" t="s">
        <v>55</v>
      </c>
      <c r="C23" s="44">
        <v>0.2</v>
      </c>
      <c r="D23" s="3" t="e">
        <f>IF(D21="Refer","Refer due to number of units",IF(C51="refer","",D21*C23))</f>
        <v>#N/A</v>
      </c>
      <c r="E23" s="9"/>
      <c r="F23" s="41"/>
      <c r="H23" s="3"/>
      <c r="J23" s="26"/>
    </row>
    <row r="24" spans="1:10" x14ac:dyDescent="0.2">
      <c r="B24" s="25"/>
      <c r="C24" s="44"/>
      <c r="D24" s="3" t="e">
        <f>IF(D21="Refer","Refer due to number of units",IF(C51="refer",D51,IF(D39=C32,C53,IF(C27=C45,C27,(SUM(D21:D23))))))</f>
        <v>#N/A</v>
      </c>
      <c r="E24" s="9" t="s">
        <v>50</v>
      </c>
      <c r="F24" s="41"/>
      <c r="H24" s="3"/>
      <c r="J24" s="26"/>
    </row>
    <row r="25" spans="1:10" x14ac:dyDescent="0.2">
      <c r="D25" s="3"/>
      <c r="E25" s="9"/>
      <c r="F25" s="41"/>
      <c r="H25" s="3"/>
      <c r="J25" s="26"/>
    </row>
    <row r="26" spans="1:10" x14ac:dyDescent="0.2">
      <c r="B26" s="25" t="s">
        <v>58</v>
      </c>
      <c r="C26" s="48" t="str">
        <f>VLOOKUP(Quotation!G29,C32:D34,2,FALSE)</f>
        <v>Please answer Question 4</v>
      </c>
      <c r="D26" s="3"/>
      <c r="E26" s="9"/>
      <c r="F26" s="41"/>
      <c r="H26" s="3"/>
      <c r="J26" s="26"/>
    </row>
    <row r="27" spans="1:10" x14ac:dyDescent="0.2">
      <c r="B27" s="25" t="s">
        <v>56</v>
      </c>
      <c r="C27" s="47" t="str">
        <f>IF(Quotation!H48&lt;1,'Quote worksheet'!C45,IF(Quotation!H48&lt;16,1,IF(Quotation!H48&lt;101,2,IF(Quotation!H48&lt;201,3,4))))</f>
        <v>Please answer Question 12</v>
      </c>
      <c r="D27" s="3"/>
      <c r="E27" s="9"/>
      <c r="F27" s="41"/>
      <c r="H27" s="3"/>
      <c r="J27" s="26"/>
    </row>
    <row r="28" spans="1:10" ht="15" x14ac:dyDescent="0.2">
      <c r="B28" s="46" t="s">
        <v>57</v>
      </c>
      <c r="C28" s="47">
        <f>VLOOKUP(Quotation!G47,B56:C59,2,FALSE)</f>
        <v>1</v>
      </c>
      <c r="D28" s="24"/>
      <c r="J28" s="24"/>
    </row>
    <row r="29" spans="1:10" ht="15" x14ac:dyDescent="0.2">
      <c r="B29" s="46"/>
      <c r="C29" s="47"/>
      <c r="D29" s="24"/>
      <c r="J29" s="24"/>
    </row>
    <row r="30" spans="1:10" ht="15" x14ac:dyDescent="0.2">
      <c r="B30" s="46"/>
      <c r="D30" s="24"/>
      <c r="J30" s="24"/>
    </row>
    <row r="31" spans="1:10" x14ac:dyDescent="0.2">
      <c r="B31" s="28" t="s">
        <v>12</v>
      </c>
      <c r="C31" s="34" t="s">
        <v>12</v>
      </c>
    </row>
    <row r="32" spans="1:10" x14ac:dyDescent="0.2">
      <c r="B32" s="1" t="s">
        <v>7</v>
      </c>
      <c r="C32" s="1" t="s">
        <v>7</v>
      </c>
      <c r="D32" s="25" t="s">
        <v>15</v>
      </c>
    </row>
    <row r="33" spans="2:5" x14ac:dyDescent="0.2">
      <c r="B33" s="1" t="s">
        <v>8</v>
      </c>
      <c r="C33" s="1" t="s">
        <v>48</v>
      </c>
      <c r="D33" s="47">
        <v>1</v>
      </c>
    </row>
    <row r="34" spans="2:5" x14ac:dyDescent="0.2">
      <c r="B34" s="1" t="s">
        <v>6</v>
      </c>
      <c r="C34" s="1" t="s">
        <v>49</v>
      </c>
      <c r="D34" s="47">
        <v>2</v>
      </c>
    </row>
    <row r="36" spans="2:5" x14ac:dyDescent="0.2">
      <c r="B36" s="25" t="s">
        <v>13</v>
      </c>
    </row>
    <row r="38" spans="2:5" x14ac:dyDescent="0.2">
      <c r="B38" s="25"/>
      <c r="E38" s="25"/>
    </row>
    <row r="39" spans="2:5" x14ac:dyDescent="0.2">
      <c r="B39" s="25" t="str">
        <f>Quotation!G29</f>
        <v>Please Select</v>
      </c>
      <c r="C39" s="25" t="s">
        <v>16</v>
      </c>
      <c r="D39" s="2" t="str">
        <f>IF(B39=C32,C32,IF(B40=C32,C32,IF(B41=C32,C32,IF(B42=C32,C32,IF(B43=C32,C32,IF(B44=C32,C32,IF(B45=C32,C32,"Premium")))))))</f>
        <v>Please Select</v>
      </c>
      <c r="E39" s="25"/>
    </row>
    <row r="40" spans="2:5" x14ac:dyDescent="0.2">
      <c r="B40" s="25" t="str">
        <f>Quotation!G32</f>
        <v>Please Select</v>
      </c>
      <c r="C40" s="25" t="s">
        <v>17</v>
      </c>
      <c r="E40" s="25"/>
    </row>
    <row r="41" spans="2:5" x14ac:dyDescent="0.2">
      <c r="B41" s="25" t="str">
        <f>Quotation!G33</f>
        <v>Please Select</v>
      </c>
      <c r="C41" s="25" t="s">
        <v>18</v>
      </c>
      <c r="E41" s="25"/>
    </row>
    <row r="42" spans="2:5" x14ac:dyDescent="0.2">
      <c r="B42" s="25" t="str">
        <f>Quotation!G34</f>
        <v>Please Select</v>
      </c>
      <c r="C42" s="25" t="s">
        <v>19</v>
      </c>
      <c r="E42" s="25"/>
    </row>
    <row r="43" spans="2:5" x14ac:dyDescent="0.2">
      <c r="B43" s="25" t="str">
        <f>Quotation!G35</f>
        <v>Please Select</v>
      </c>
      <c r="C43" s="25" t="s">
        <v>20</v>
      </c>
      <c r="E43" s="25"/>
    </row>
    <row r="44" spans="2:5" x14ac:dyDescent="0.2">
      <c r="B44" s="25" t="str">
        <f>Quotation!G36</f>
        <v>Please Select</v>
      </c>
      <c r="C44" s="25" t="s">
        <v>59</v>
      </c>
    </row>
    <row r="45" spans="2:5" x14ac:dyDescent="0.2">
      <c r="B45" s="25">
        <f>Quotation!G47</f>
        <v>250000</v>
      </c>
      <c r="C45" s="25" t="s">
        <v>60</v>
      </c>
    </row>
    <row r="46" spans="2:5" x14ac:dyDescent="0.2">
      <c r="B46" s="25"/>
    </row>
    <row r="47" spans="2:5" x14ac:dyDescent="0.2">
      <c r="B47" s="25" t="s">
        <v>77</v>
      </c>
      <c r="C47" s="2" t="e">
        <f>IF(D24=D53,"",IF(D24=C18,"",D23))</f>
        <v>#N/A</v>
      </c>
      <c r="E47" s="25"/>
    </row>
    <row r="49" spans="2:4" x14ac:dyDescent="0.2">
      <c r="B49" s="23" t="s">
        <v>51</v>
      </c>
      <c r="C49" s="42">
        <f ca="1">TODAY()</f>
        <v>44369</v>
      </c>
    </row>
    <row r="50" spans="2:4" x14ac:dyDescent="0.2">
      <c r="B50" s="25"/>
      <c r="C50" s="42"/>
    </row>
    <row r="51" spans="2:4" x14ac:dyDescent="0.2">
      <c r="B51" s="23" t="s">
        <v>65</v>
      </c>
      <c r="C51" s="73" t="str">
        <f>IF(Quotation!G32="No","Refer",IF(Quotation!G33="No","Refer",IF(Quotation!G34="No","Refer",IF(Quotation!G35="No","Refer",IF(Quotation!G36="No","Refer","OK")))))</f>
        <v>OK</v>
      </c>
      <c r="D51" s="2" t="str">
        <f>IF(C51="refer","Refer to Underwriter","OK")</f>
        <v>OK</v>
      </c>
    </row>
    <row r="53" spans="2:4" x14ac:dyDescent="0.2">
      <c r="B53" s="2" t="s">
        <v>6</v>
      </c>
      <c r="C53" s="2" t="s">
        <v>52</v>
      </c>
      <c r="D53" s="2" t="s">
        <v>52</v>
      </c>
    </row>
    <row r="55" spans="2:4" x14ac:dyDescent="0.2">
      <c r="B55" s="25" t="s">
        <v>38</v>
      </c>
    </row>
    <row r="56" spans="2:4" x14ac:dyDescent="0.2">
      <c r="B56" s="1" t="s">
        <v>7</v>
      </c>
      <c r="C56" s="25" t="s">
        <v>59</v>
      </c>
    </row>
    <row r="57" spans="2:4" x14ac:dyDescent="0.2">
      <c r="B57" s="43">
        <v>250000</v>
      </c>
      <c r="C57" s="47">
        <v>1</v>
      </c>
    </row>
    <row r="58" spans="2:4" x14ac:dyDescent="0.2">
      <c r="B58" s="43">
        <v>500000</v>
      </c>
      <c r="C58" s="47">
        <v>2</v>
      </c>
    </row>
    <row r="59" spans="2:4" x14ac:dyDescent="0.2">
      <c r="B59" s="43">
        <v>1000000</v>
      </c>
      <c r="C59" s="47">
        <v>3</v>
      </c>
    </row>
  </sheetData>
  <protectedRanges>
    <protectedRange sqref="E1:E37 E48:E65472" name="Range2"/>
    <protectedRange sqref="C17:C18 C8:C11" name="Range4"/>
    <protectedRange sqref="C28:C30" name="Range5"/>
  </protectedRanges>
  <dataConsolidate/>
  <mergeCells count="9">
    <mergeCell ref="A1:A2"/>
    <mergeCell ref="B4:B5"/>
    <mergeCell ref="D4:D5"/>
    <mergeCell ref="E4:E5"/>
    <mergeCell ref="B13:B14"/>
    <mergeCell ref="D13:D14"/>
    <mergeCell ref="E13:E14"/>
    <mergeCell ref="F6:G6"/>
    <mergeCell ref="H6:I6"/>
  </mergeCells>
  <pageMargins left="0.23622047244094491" right="0" top="0.74803149606299213" bottom="0.74803149606299213" header="0.31496062992125984" footer="0.31496062992125984"/>
  <pageSetup paperSize="8" scale="89" orientation="portrait" r:id="rId1"/>
  <headerFooter alignWithMargins="0"/>
  <colBreaks count="1" manualBreakCount="1">
    <brk id="9"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Quotation</vt:lpstr>
      <vt:lpstr>Assumptions</vt:lpstr>
      <vt:lpstr>Quote worksheet</vt:lpstr>
      <vt:lpstr>Ha</vt:lpstr>
      <vt:lpstr>Quotation!Print_Area</vt:lpstr>
      <vt:lpstr>'Quote worksheet'!Print_Area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Gerard@dolmen-insurance.ie</dc:creator>
  <cp:lastModifiedBy>Luiten, Gerard</cp:lastModifiedBy>
  <cp:lastPrinted>2017-10-10T13:38:07Z</cp:lastPrinted>
  <dcterms:created xsi:type="dcterms:W3CDTF">2013-07-16T11:26:07Z</dcterms:created>
  <dcterms:modified xsi:type="dcterms:W3CDTF">2021-06-22T07:37:02Z</dcterms:modified>
</cp:coreProperties>
</file>