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elayapps\DUW\RIVA\Land\"/>
    </mc:Choice>
  </mc:AlternateContent>
  <bookViews>
    <workbookView xWindow="480" yWindow="75" windowWidth="11385" windowHeight="8730"/>
  </bookViews>
  <sheets>
    <sheet name="Quotation" sheetId="3" r:id="rId1"/>
    <sheet name="Rates" sheetId="1" state="hidden" r:id="rId2"/>
  </sheets>
  <definedNames>
    <definedName name="_xlnm.Print_Area" localSheetId="0">Quotation!$B$2:$P$89</definedName>
    <definedName name="Z_95F69684_2868_4FC5_861B_727DF29869DE_.wvu.Cols" localSheetId="0" hidden="1">Quotation!$I:$P</definedName>
    <definedName name="Z_95F69684_2868_4FC5_861B_727DF29869DE_.wvu.PrintArea" localSheetId="0" hidden="1">Quotation!$B$2:$P$89</definedName>
    <definedName name="Z_95F69684_2868_4FC5_861B_727DF29869DE_.wvu.Rows" localSheetId="0" hidden="1">Quotation!$62:$91</definedName>
  </definedNames>
  <calcPr calcId="152511"/>
  <customWorkbookViews>
    <customWorkbookView name="test" guid="{B43AB4DB-73B0-4E0B-B9A1-1D56E437D35E}" includePrintSettings="0" includeHiddenRowCol="0" maximized="1" xWindow="-8" yWindow="-8" windowWidth="1296" windowHeight="1000" activeSheetId="3"/>
    <customWorkbookView name="singlepage" guid="{95F69684-2868-4FC5-861B-727DF29869DE}" maximized="1" xWindow="-8" yWindow="-8" windowWidth="1296" windowHeight="1000" activeSheetId="3"/>
  </customWorkbookViews>
</workbook>
</file>

<file path=xl/calcChain.xml><?xml version="1.0" encoding="utf-8"?>
<calcChain xmlns="http://schemas.openxmlformats.org/spreadsheetml/2006/main">
  <c r="F72" i="3" l="1"/>
  <c r="D57" i="3" s="1"/>
  <c r="D73" i="3" l="1"/>
  <c r="F74" i="3" l="1"/>
  <c r="G82" i="3" s="1"/>
  <c r="F82" i="3" l="1"/>
  <c r="F77" i="3"/>
  <c r="F78" i="3"/>
  <c r="G79" i="3"/>
  <c r="F79" i="3"/>
  <c r="G77" i="3"/>
  <c r="F81" i="3"/>
  <c r="G80" i="3"/>
  <c r="G81" i="3"/>
  <c r="F80" i="3"/>
  <c r="G78" i="3"/>
  <c r="C73" i="3" l="1"/>
  <c r="D58" i="3" l="1"/>
  <c r="F73" i="3" l="1"/>
  <c r="F76" i="3" l="1"/>
  <c r="C72" i="3" s="1"/>
  <c r="G76" i="3"/>
  <c r="C75" i="3" l="1"/>
  <c r="C63" i="3" s="1"/>
  <c r="D72" i="3"/>
  <c r="D71" i="3" s="1"/>
  <c r="E55" i="3" s="1"/>
  <c r="C76" i="3" l="1"/>
  <c r="C77" i="3" s="1"/>
  <c r="C78" i="3" l="1"/>
  <c r="E54" i="3" s="1"/>
</calcChain>
</file>

<file path=xl/sharedStrings.xml><?xml version="1.0" encoding="utf-8"?>
<sst xmlns="http://schemas.openxmlformats.org/spreadsheetml/2006/main" count="325" uniqueCount="98">
  <si>
    <t>Grazing Landland, Mooreland, Woodland &amp; Pasture Land</t>
  </si>
  <si>
    <t>Land Size</t>
  </si>
  <si>
    <t xml:space="preserve">€1,300,000 LOI </t>
  </si>
  <si>
    <t>€2,600,000 LOI</t>
  </si>
  <si>
    <t>€6,500,000 LOI</t>
  </si>
  <si>
    <t>Up to 5 Acres</t>
  </si>
  <si>
    <t>Up to 10 Acres</t>
  </si>
  <si>
    <t>Up to 20 Acres</t>
  </si>
  <si>
    <t>Up to 45 Acres</t>
  </si>
  <si>
    <t>Over 45 Acres</t>
  </si>
  <si>
    <t>Refers</t>
  </si>
  <si>
    <t>Rough Country</t>
  </si>
  <si>
    <t>Development Site, Private Road</t>
  </si>
  <si>
    <t>Self Build</t>
  </si>
  <si>
    <t>Premium</t>
  </si>
  <si>
    <t>yes</t>
  </si>
  <si>
    <t>Land Type</t>
  </si>
  <si>
    <t>Grazing Land</t>
  </si>
  <si>
    <t>Woodland</t>
  </si>
  <si>
    <t>Mooreland</t>
  </si>
  <si>
    <t>Pasture Land</t>
  </si>
  <si>
    <t>Development Site</t>
  </si>
  <si>
    <t>Proposer Name</t>
  </si>
  <si>
    <t>Risk Address</t>
  </si>
  <si>
    <t>Inception Date</t>
  </si>
  <si>
    <t>Postal Address</t>
  </si>
  <si>
    <t>Riva</t>
  </si>
  <si>
    <t>Gross</t>
  </si>
  <si>
    <t>Dolmen fees</t>
  </si>
  <si>
    <t>land type</t>
  </si>
  <si>
    <t>size</t>
  </si>
  <si>
    <t>limit</t>
  </si>
  <si>
    <t>premium</t>
  </si>
  <si>
    <t>Yes</t>
  </si>
  <si>
    <t>Refer to Dolmen</t>
  </si>
  <si>
    <t>Risk declined</t>
  </si>
  <si>
    <t>Please agree to the assumptions</t>
  </si>
  <si>
    <t>N/A</t>
  </si>
  <si>
    <t>total premium</t>
  </si>
  <si>
    <t>Dolmen Insurance Brokers Ltd. t/a Dolmen Underwriting, is regulated by the Central Bank of Ireland</t>
  </si>
  <si>
    <t>(please select)</t>
  </si>
  <si>
    <t>Quote Valid for 30 days</t>
  </si>
  <si>
    <t>Premium incl Levy &amp; Fees*</t>
  </si>
  <si>
    <t>Broker commision</t>
  </si>
  <si>
    <t>Broker Commision</t>
  </si>
  <si>
    <t>No</t>
  </si>
  <si>
    <t>Please Select</t>
  </si>
  <si>
    <t>EL</t>
  </si>
  <si>
    <t>Up to 60 Acres</t>
  </si>
  <si>
    <t>Up to 75 Acres</t>
  </si>
  <si>
    <t>Tillage</t>
  </si>
  <si>
    <t>Commercial Private Road</t>
  </si>
  <si>
    <t>Minimum excess Applicable:</t>
  </si>
  <si>
    <t>Minimum Excess €500 each and every claim</t>
  </si>
  <si>
    <t>Minimum Excess €1000 each and every claim</t>
  </si>
  <si>
    <t>Land:</t>
  </si>
  <si>
    <t>EL:</t>
  </si>
  <si>
    <t>This quote is an indication of price only. To get a final quote, you will need to submit an email with the quick quote attached to team@dolmenunderwriting.ie. Errors and omissions excepted.</t>
  </si>
  <si>
    <t>Comm. Private Road</t>
  </si>
  <si>
    <t>Minimum and Deposit</t>
  </si>
  <si>
    <t>Res. Private Road</t>
  </si>
  <si>
    <t>Insurer: Certain Underwriters at Lloyds</t>
  </si>
  <si>
    <t>Employers Liability required (LOI €10m)</t>
  </si>
  <si>
    <t>UW Fee</t>
  </si>
  <si>
    <t>UWFee</t>
  </si>
  <si>
    <t>Up to 100 Acres</t>
  </si>
  <si>
    <t>Over 100 Acres</t>
  </si>
  <si>
    <t>EL UW Fee</t>
  </si>
  <si>
    <t xml:space="preserve">* This quotation includes: </t>
  </si>
  <si>
    <t xml:space="preserve">     - 5% Government Levy, 3rd Party broker fee of €35 and €45 or 10% (whichever greater) admin</t>
  </si>
  <si>
    <t xml:space="preserve">       fee and an Insurer fee of</t>
  </si>
  <si>
    <t>Property Owners Liability amount required</t>
  </si>
  <si>
    <t>Accuracy and Honesty Warning</t>
  </si>
  <si>
    <t>The information provided by you in answer to the questions asked below has a legal effect as a representation made by you to Insurers prior to entering into the contract of insurance. Please check the information carefully and make sure it is correct. If you make any misrepresentation Insurers may have the right to repudiate any liability, or limit the amount payable under any claim, or terminate the contract of insurance on giving you reasonable notice. As a result, you may also find it difficult to arrange this type of insurance in the future.</t>
  </si>
  <si>
    <t xml:space="preserve">Do you (the proposer) reside outside of the Republic of Ireland? </t>
  </si>
  <si>
    <t>Is the land type selected, an accurate representation of the site based on the separate 
“Land Type Definitions” document?</t>
  </si>
  <si>
    <t>Does the site, or has the site ever contained refuse dumps, landfill or quarry?</t>
  </si>
  <si>
    <t>Does the site contain any septic/water treatment tanks?</t>
  </si>
  <si>
    <t>Does the site have any beach, sea, lake, pond, well, stream or river located 
on or adjacent to it?</t>
  </si>
  <si>
    <t>Does the site contain any play equipment, playgrounds, crèches or any similar 
childcare facilities?</t>
  </si>
  <si>
    <t>Does the site form part of an operational/trading risk E.g. holiday rentals, riding 
school etc.</t>
  </si>
  <si>
    <t>Is the site used for keeping cattle/livestock or any other animals?</t>
  </si>
  <si>
    <t>Is the site used for crop growing/cultivation?</t>
  </si>
  <si>
    <t>Are there any buildings/structures on site? E.g. houses, sheds, caravans, derelict 
buildings, wind turbines etc.</t>
  </si>
  <si>
    <t>Are there any sports facilities/equipment on site or is the site used for any 
sporting/athletic activities?</t>
  </si>
  <si>
    <t>Is the site leased/occupied by a third party?</t>
  </si>
  <si>
    <t>Is the site used as a car park only?</t>
  </si>
  <si>
    <t>Is the site used to store any materials?</t>
  </si>
  <si>
    <t>Is the site fully walled/fenced and secure?</t>
  </si>
  <si>
    <t>Could the site be considered a “ghost” or unoccupied residential estate?</t>
  </si>
  <si>
    <t>Have you (the proposer) ever been declared bankrupt or are the subject of any 
current bankruptcy proceedings?</t>
  </si>
  <si>
    <t>Have you (the proposer) had any claims in the previous 5 years?</t>
  </si>
  <si>
    <t>If you are requesting a quotation for Employers Liability, please answer the following:</t>
  </si>
  <si>
    <t>Are employee duties restricted to general maintenance duties only?</t>
  </si>
  <si>
    <t>Do the maximum wages per annum exceed €5,000 ?</t>
  </si>
  <si>
    <t>If you have answered YES to any of the above queries, please provide further information:</t>
  </si>
  <si>
    <t>Land Liability Quick Quote V08-21</t>
  </si>
  <si>
    <t xml:space="preserve">Quick Quote Version 0821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</si>
</sst>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4" formatCode="_-&quot;€&quot;* #,##0.00_-;\-&quot;€&quot;* #,##0.00_-;_-&quot;€&quot;* &quot;-&quot;??_-;_-@_-"/>
    <numFmt numFmtId="164" formatCode="&quot;€&quot;#,##0.00"/>
    <numFmt numFmtId="165" formatCode="_-&quot;€&quot;* #,##0_-;\-&quot;€&quot;* #,##0_-;_-&quot;€&quot;* &quot;-&quot;??_-;_-@_-"/>
    <numFmt numFmtId="166" formatCode="[$-F800]dddd\,\ mmmm\ dd\,\ yyyy"/>
    <numFmt numFmtId="167" formatCode="#,##0.00_ ;\-#,##0.00\ "/>
    <numFmt numFmtId="168" formatCode="&quot;€&quot;#,##0"/>
  </numFmts>
  <fonts count="17" x14ac:knownFonts="1">
    <font>
      <sz val="10"/>
      <name val="Arial"/>
    </font>
    <font>
      <b/>
      <sz val="10"/>
      <name val="Arial"/>
    </font>
    <font>
      <b/>
      <sz val="14"/>
      <name val="Verdana"/>
      <family val="2"/>
    </font>
    <font>
      <b/>
      <sz val="14"/>
      <name val="Arial"/>
    </font>
    <font>
      <sz val="8"/>
      <name val="Arial"/>
    </font>
    <font>
      <sz val="10"/>
      <name val="Arial"/>
    </font>
    <font>
      <b/>
      <sz val="18"/>
      <name val="Arial"/>
      <family val="2"/>
    </font>
    <font>
      <sz val="12"/>
      <name val="Arial"/>
    </font>
    <font>
      <b/>
      <sz val="12"/>
      <name val="Arial"/>
      <family val="2"/>
    </font>
    <font>
      <b/>
      <sz val="12"/>
      <name val="Arial"/>
    </font>
    <font>
      <sz val="10"/>
      <color indexed="9"/>
      <name val="Arial"/>
    </font>
    <font>
      <b/>
      <sz val="10"/>
      <name val="Arial"/>
      <family val="2"/>
    </font>
    <font>
      <sz val="12"/>
      <name val="Arial"/>
      <family val="2"/>
    </font>
    <font>
      <sz val="10"/>
      <name val="Arial"/>
      <family val="2"/>
    </font>
    <font>
      <sz val="11"/>
      <name val="Arial"/>
      <family val="2"/>
    </font>
    <font>
      <b/>
      <sz val="11"/>
      <name val="Arial"/>
      <family val="2"/>
    </font>
    <font>
      <b/>
      <sz val="14"/>
      <name val="Arial"/>
      <family val="2"/>
    </font>
  </fonts>
  <fills count="6">
    <fill>
      <patternFill patternType="none"/>
    </fill>
    <fill>
      <patternFill patternType="gray125"/>
    </fill>
    <fill>
      <patternFill patternType="solid">
        <fgColor indexed="44"/>
        <bgColor indexed="64"/>
      </patternFill>
    </fill>
    <fill>
      <patternFill patternType="solid">
        <fgColor indexed="40"/>
        <bgColor indexed="64"/>
      </patternFill>
    </fill>
    <fill>
      <patternFill patternType="solid">
        <fgColor theme="0"/>
        <bgColor indexed="64"/>
      </patternFill>
    </fill>
    <fill>
      <patternFill patternType="solid">
        <fgColor theme="0" tint="-0.14999847407452621"/>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44" fontId="5" fillId="0" borderId="0" applyFont="0" applyFill="0" applyBorder="0" applyAlignment="0" applyProtection="0"/>
  </cellStyleXfs>
  <cellXfs count="138">
    <xf numFmtId="0" fontId="0" fillId="0" borderId="0" xfId="0"/>
    <xf numFmtId="0" fontId="1" fillId="0" borderId="0" xfId="0" applyFont="1"/>
    <xf numFmtId="0" fontId="0" fillId="0" borderId="0" xfId="0" applyAlignment="1">
      <alignment horizontal="center"/>
    </xf>
    <xf numFmtId="6" fontId="0" fillId="0" borderId="0" xfId="0" applyNumberFormat="1" applyAlignment="1">
      <alignment horizontal="center"/>
    </xf>
    <xf numFmtId="0" fontId="2" fillId="0" borderId="0" xfId="0" applyFont="1"/>
    <xf numFmtId="0" fontId="3" fillId="0" borderId="0" xfId="0" applyFont="1"/>
    <xf numFmtId="0" fontId="7" fillId="2" borderId="0" xfId="0" applyFont="1" applyFill="1" applyBorder="1" applyAlignment="1" applyProtection="1">
      <alignment horizontal="right"/>
      <protection locked="0"/>
    </xf>
    <xf numFmtId="0" fontId="12" fillId="2" borderId="0" xfId="0" applyFont="1" applyFill="1" applyBorder="1" applyAlignment="1" applyProtection="1">
      <alignment horizontal="right"/>
      <protection locked="0"/>
    </xf>
    <xf numFmtId="0" fontId="0" fillId="0" borderId="1" xfId="0" applyBorder="1" applyProtection="1"/>
    <xf numFmtId="0" fontId="0" fillId="0" borderId="2" xfId="0" applyBorder="1" applyProtection="1"/>
    <xf numFmtId="0" fontId="0" fillId="0" borderId="3" xfId="0" applyBorder="1" applyProtection="1"/>
    <xf numFmtId="0" fontId="0" fillId="0" borderId="0" xfId="0" applyProtection="1"/>
    <xf numFmtId="0" fontId="0" fillId="0" borderId="4" xfId="0" applyBorder="1" applyProtection="1"/>
    <xf numFmtId="0" fontId="0" fillId="0" borderId="0" xfId="0" applyBorder="1" applyProtection="1"/>
    <xf numFmtId="0" fontId="0" fillId="0" borderId="5" xfId="0" applyBorder="1" applyProtection="1"/>
    <xf numFmtId="0" fontId="6" fillId="0" borderId="0" xfId="0" applyFont="1" applyBorder="1" applyProtection="1"/>
    <xf numFmtId="0" fontId="0" fillId="0" borderId="6" xfId="0" applyBorder="1" applyProtection="1"/>
    <xf numFmtId="0" fontId="0" fillId="0" borderId="7" xfId="0" applyBorder="1" applyProtection="1"/>
    <xf numFmtId="0" fontId="0" fillId="0" borderId="8" xfId="0" applyBorder="1" applyProtection="1"/>
    <xf numFmtId="0" fontId="13" fillId="0" borderId="4" xfId="0" applyFont="1" applyBorder="1" applyAlignment="1" applyProtection="1">
      <alignment horizontal="right"/>
    </xf>
    <xf numFmtId="0" fontId="13" fillId="0" borderId="0" xfId="0" applyFont="1" applyBorder="1" applyAlignment="1" applyProtection="1">
      <alignment horizontal="right"/>
    </xf>
    <xf numFmtId="0" fontId="0" fillId="0" borderId="0" xfId="0" applyBorder="1" applyAlignment="1" applyProtection="1">
      <alignment horizontal="right"/>
    </xf>
    <xf numFmtId="0" fontId="12" fillId="0" borderId="4" xfId="0" applyFont="1" applyBorder="1" applyProtection="1"/>
    <xf numFmtId="0" fontId="7" fillId="0" borderId="0" xfId="0" applyFont="1" applyBorder="1" applyProtection="1"/>
    <xf numFmtId="0" fontId="13" fillId="0" borderId="0" xfId="0" applyFont="1" applyBorder="1" applyProtection="1"/>
    <xf numFmtId="3" fontId="0" fillId="0" borderId="0" xfId="0" applyNumberFormat="1" applyBorder="1" applyProtection="1"/>
    <xf numFmtId="0" fontId="0" fillId="0" borderId="0" xfId="0" applyFill="1" applyBorder="1" applyProtection="1"/>
    <xf numFmtId="0" fontId="13" fillId="0" borderId="0" xfId="0" applyFont="1" applyFill="1" applyBorder="1" applyProtection="1"/>
    <xf numFmtId="0" fontId="8" fillId="0" borderId="0" xfId="0" applyFont="1" applyFill="1" applyBorder="1" applyProtection="1"/>
    <xf numFmtId="164" fontId="9" fillId="0" borderId="0" xfId="0" applyNumberFormat="1" applyFont="1" applyFill="1" applyBorder="1" applyAlignment="1" applyProtection="1">
      <alignment horizontal="right"/>
    </xf>
    <xf numFmtId="164" fontId="8" fillId="3" borderId="0" xfId="0" applyNumberFormat="1" applyFont="1" applyFill="1" applyBorder="1" applyProtection="1"/>
    <xf numFmtId="0" fontId="2" fillId="0" borderId="0" xfId="0" applyFont="1" applyProtection="1"/>
    <xf numFmtId="0" fontId="3" fillId="0" borderId="0" xfId="0" applyFont="1" applyProtection="1"/>
    <xf numFmtId="0" fontId="1" fillId="0" borderId="0" xfId="0" applyFont="1" applyProtection="1"/>
    <xf numFmtId="164" fontId="8" fillId="0" borderId="0" xfId="0" applyNumberFormat="1" applyFont="1" applyBorder="1" applyAlignment="1" applyProtection="1">
      <alignment horizontal="right"/>
    </xf>
    <xf numFmtId="0" fontId="0" fillId="0" borderId="0" xfId="0" applyAlignment="1" applyProtection="1">
      <alignment horizontal="center"/>
    </xf>
    <xf numFmtId="6" fontId="0" fillId="0" borderId="0" xfId="0" applyNumberFormat="1" applyAlignment="1" applyProtection="1">
      <alignment horizontal="center"/>
    </xf>
    <xf numFmtId="0" fontId="13" fillId="0" borderId="4" xfId="0" applyFont="1" applyBorder="1" applyProtection="1"/>
    <xf numFmtId="2" fontId="0" fillId="0" borderId="0" xfId="0" applyNumberFormat="1" applyBorder="1" applyProtection="1"/>
    <xf numFmtId="9" fontId="0" fillId="0" borderId="0" xfId="0" applyNumberFormat="1" applyBorder="1" applyProtection="1"/>
    <xf numFmtId="0" fontId="10" fillId="0" borderId="5" xfId="0" applyFont="1" applyBorder="1" applyProtection="1"/>
    <xf numFmtId="0" fontId="11" fillId="0" borderId="4" xfId="0" applyFont="1" applyBorder="1" applyProtection="1"/>
    <xf numFmtId="167" fontId="0" fillId="0" borderId="0" xfId="1" applyNumberFormat="1" applyFont="1" applyBorder="1" applyProtection="1"/>
    <xf numFmtId="165" fontId="0" fillId="0" borderId="0" xfId="1" applyNumberFormat="1" applyFont="1" applyBorder="1" applyProtection="1"/>
    <xf numFmtId="0" fontId="0" fillId="0" borderId="0" xfId="0" applyFont="1" applyFill="1" applyBorder="1" applyProtection="1"/>
    <xf numFmtId="6" fontId="0" fillId="0" borderId="0" xfId="0" applyNumberFormat="1" applyBorder="1" applyProtection="1"/>
    <xf numFmtId="166" fontId="0" fillId="0" borderId="9" xfId="0" applyNumberFormat="1" applyBorder="1" applyProtection="1">
      <protection locked="0"/>
    </xf>
    <xf numFmtId="0" fontId="12" fillId="0" borderId="4" xfId="0" applyFont="1" applyBorder="1" applyAlignment="1" applyProtection="1">
      <alignment wrapText="1"/>
    </xf>
    <xf numFmtId="0" fontId="0" fillId="0" borderId="0" xfId="0" applyBorder="1" applyAlignment="1" applyProtection="1">
      <alignment wrapText="1"/>
    </xf>
    <xf numFmtId="0" fontId="0" fillId="0" borderId="5" xfId="0" applyBorder="1" applyAlignment="1" applyProtection="1">
      <alignment wrapText="1"/>
    </xf>
    <xf numFmtId="0" fontId="12" fillId="0" borderId="0" xfId="0" applyFont="1" applyBorder="1" applyProtection="1"/>
    <xf numFmtId="0" fontId="13" fillId="0" borderId="5" xfId="0" applyFont="1" applyBorder="1" applyProtection="1"/>
    <xf numFmtId="0" fontId="7" fillId="0" borderId="0" xfId="0" applyFont="1" applyBorder="1" applyAlignment="1" applyProtection="1">
      <alignment wrapText="1"/>
    </xf>
    <xf numFmtId="164" fontId="12" fillId="0" borderId="0" xfId="0" applyNumberFormat="1" applyFont="1" applyFill="1" applyBorder="1" applyProtection="1"/>
    <xf numFmtId="0" fontId="11" fillId="0" borderId="0" xfId="0" applyFont="1" applyBorder="1" applyAlignment="1" applyProtection="1">
      <alignment horizontal="right" vertical="center"/>
    </xf>
    <xf numFmtId="0" fontId="8" fillId="0" borderId="0" xfId="0" applyFont="1" applyBorder="1" applyAlignment="1" applyProtection="1">
      <alignment horizontal="right" vertical="center"/>
    </xf>
    <xf numFmtId="0" fontId="7" fillId="0" borderId="0" xfId="0" applyFont="1" applyFill="1" applyBorder="1" applyAlignment="1" applyProtection="1">
      <alignment horizontal="right"/>
    </xf>
    <xf numFmtId="0" fontId="13" fillId="0" borderId="0" xfId="0" applyFont="1" applyBorder="1" applyAlignment="1" applyProtection="1">
      <alignment horizontal="center" wrapText="1"/>
    </xf>
    <xf numFmtId="0" fontId="12" fillId="0" borderId="0"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1" fillId="0" borderId="0" xfId="0" applyFont="1" applyBorder="1" applyAlignment="1" applyProtection="1">
      <alignment wrapText="1"/>
    </xf>
    <xf numFmtId="0" fontId="0" fillId="0" borderId="0" xfId="0" applyBorder="1" applyAlignment="1" applyProtection="1">
      <alignment horizontal="left" vertical="center" wrapText="1"/>
    </xf>
    <xf numFmtId="0" fontId="13" fillId="0" borderId="5" xfId="0" applyFont="1" applyBorder="1" applyAlignment="1" applyProtection="1">
      <alignment horizontal="right"/>
    </xf>
    <xf numFmtId="0" fontId="10" fillId="0" borderId="0" xfId="0" applyFont="1" applyBorder="1" applyProtection="1"/>
    <xf numFmtId="2" fontId="11" fillId="0" borderId="0" xfId="0" applyNumberFormat="1" applyFont="1" applyBorder="1" applyProtection="1"/>
    <xf numFmtId="0" fontId="13" fillId="0" borderId="0" xfId="0" applyFont="1" applyBorder="1" applyAlignment="1" applyProtection="1">
      <alignment wrapText="1"/>
    </xf>
    <xf numFmtId="0" fontId="13" fillId="0" borderId="0" xfId="0" applyFont="1" applyBorder="1" applyAlignment="1" applyProtection="1">
      <alignment horizontal="left" vertical="center" wrapText="1"/>
    </xf>
    <xf numFmtId="168" fontId="7" fillId="2" borderId="0" xfId="0" applyNumberFormat="1" applyFont="1" applyFill="1" applyBorder="1" applyAlignment="1" applyProtection="1">
      <alignment horizontal="right"/>
      <protection locked="0"/>
    </xf>
    <xf numFmtId="0" fontId="13" fillId="0" borderId="0" xfId="0" applyFont="1" applyBorder="1" applyAlignment="1" applyProtection="1">
      <alignment horizontal="center"/>
    </xf>
    <xf numFmtId="0" fontId="13" fillId="0" borderId="0" xfId="0" applyFont="1" applyFill="1" applyBorder="1" applyAlignment="1" applyProtection="1">
      <alignment horizontal="center"/>
    </xf>
    <xf numFmtId="0" fontId="2" fillId="0" borderId="0" xfId="0" applyFont="1" applyAlignment="1" applyProtection="1">
      <alignment horizontal="center"/>
    </xf>
    <xf numFmtId="0" fontId="2" fillId="0" borderId="0" xfId="0" applyFont="1" applyAlignment="1" applyProtection="1">
      <alignment horizontal="left"/>
    </xf>
    <xf numFmtId="0" fontId="11" fillId="0" borderId="0" xfId="0" applyFont="1" applyBorder="1" applyAlignment="1" applyProtection="1">
      <alignment horizontal="left" vertical="center"/>
    </xf>
    <xf numFmtId="0" fontId="12" fillId="0" borderId="4" xfId="0" applyFont="1" applyFill="1" applyBorder="1" applyAlignment="1" applyProtection="1"/>
    <xf numFmtId="0" fontId="0" fillId="0" borderId="0" xfId="0" applyFill="1" applyBorder="1" applyAlignment="1" applyProtection="1"/>
    <xf numFmtId="0" fontId="13" fillId="0" borderId="0" xfId="0" applyFont="1" applyBorder="1" applyAlignment="1" applyProtection="1"/>
    <xf numFmtId="0" fontId="13"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3" fillId="0" borderId="0" xfId="0" applyFont="1" applyAlignment="1" applyProtection="1">
      <alignment horizontal="center"/>
    </xf>
    <xf numFmtId="0" fontId="0" fillId="0" borderId="0" xfId="0" applyBorder="1" applyAlignment="1" applyProtection="1">
      <alignment horizontal="center"/>
    </xf>
    <xf numFmtId="0" fontId="0" fillId="0" borderId="0" xfId="0" applyFill="1" applyBorder="1" applyAlignment="1" applyProtection="1">
      <alignment horizontal="center"/>
    </xf>
    <xf numFmtId="0" fontId="12" fillId="0" borderId="4" xfId="0" quotePrefix="1" applyFont="1" applyBorder="1" applyAlignment="1" applyProtection="1">
      <alignment horizontal="left" vertical="center" wrapText="1"/>
    </xf>
    <xf numFmtId="0" fontId="14" fillId="0" borderId="5" xfId="0" applyFont="1" applyBorder="1" applyAlignment="1" applyProtection="1">
      <alignment horizontal="left" vertical="center" wrapText="1"/>
    </xf>
    <xf numFmtId="0" fontId="7" fillId="2" borderId="0" xfId="0" applyFont="1" applyFill="1" applyBorder="1" applyAlignment="1" applyProtection="1">
      <alignment horizontal="left"/>
      <protection locked="0"/>
    </xf>
    <xf numFmtId="0" fontId="7" fillId="4" borderId="5" xfId="0" applyFont="1" applyFill="1" applyBorder="1" applyAlignment="1" applyProtection="1">
      <alignment horizontal="left"/>
    </xf>
    <xf numFmtId="0" fontId="0" fillId="0" borderId="10" xfId="0" applyBorder="1" applyAlignment="1" applyProtection="1">
      <protection locked="0"/>
    </xf>
    <xf numFmtId="0" fontId="0" fillId="0" borderId="11" xfId="0" applyBorder="1" applyAlignment="1" applyProtection="1">
      <protection locked="0"/>
    </xf>
    <xf numFmtId="0" fontId="0" fillId="0" borderId="1" xfId="0" applyBorder="1" applyAlignment="1" applyProtection="1">
      <alignment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8" xfId="0" applyBorder="1" applyAlignment="1" applyProtection="1">
      <alignment wrapText="1"/>
      <protection locked="0"/>
    </xf>
    <xf numFmtId="168" fontId="8" fillId="0" borderId="0" xfId="0" applyNumberFormat="1" applyFont="1" applyBorder="1" applyAlignment="1" applyProtection="1">
      <alignment horizontal="left" vertical="center"/>
    </xf>
    <xf numFmtId="0" fontId="11" fillId="0" borderId="0" xfId="0" applyFont="1" applyAlignment="1">
      <alignment horizontal="left" vertical="center"/>
    </xf>
    <xf numFmtId="0" fontId="13" fillId="0" borderId="4" xfId="0" applyFont="1" applyBorder="1" applyAlignment="1" applyProtection="1">
      <alignment horizontal="center" wrapText="1"/>
    </xf>
    <xf numFmtId="0" fontId="13" fillId="0" borderId="0" xfId="0" applyFont="1" applyBorder="1" applyAlignment="1" applyProtection="1">
      <alignment horizontal="center" wrapText="1"/>
    </xf>
    <xf numFmtId="0" fontId="13" fillId="0" borderId="5" xfId="0" applyFont="1" applyBorder="1" applyAlignment="1" applyProtection="1">
      <alignment horizontal="center" wrapText="1"/>
    </xf>
    <xf numFmtId="0" fontId="12" fillId="0" borderId="4"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16" fillId="0" borderId="4"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4" fillId="0" borderId="4" xfId="0" applyFont="1" applyBorder="1" applyAlignment="1" applyProtection="1">
      <alignment horizontal="left" vertical="center" wrapText="1"/>
    </xf>
    <xf numFmtId="0" fontId="14" fillId="0" borderId="0" xfId="0" applyFont="1" applyBorder="1" applyAlignment="1">
      <alignment horizontal="left" vertical="center" wrapText="1"/>
    </xf>
    <xf numFmtId="0" fontId="0" fillId="0" borderId="5" xfId="0" applyBorder="1" applyAlignment="1">
      <alignment horizontal="left" vertical="center" wrapText="1"/>
    </xf>
    <xf numFmtId="0" fontId="12" fillId="0" borderId="4" xfId="0" quotePrefix="1" applyFont="1" applyBorder="1" applyAlignment="1" applyProtection="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15" fillId="0" borderId="4"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5" xfId="0" applyFont="1" applyBorder="1" applyAlignment="1" applyProtection="1">
      <alignment horizontal="left" vertical="center" wrapText="1"/>
    </xf>
    <xf numFmtId="0" fontId="14" fillId="5" borderId="4" xfId="0" applyFont="1" applyFill="1" applyBorder="1" applyAlignment="1" applyProtection="1">
      <alignment horizontal="left" vertical="center" wrapText="1"/>
    </xf>
    <xf numFmtId="0" fontId="14" fillId="5"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15" fillId="0" borderId="4" xfId="0" applyFont="1" applyBorder="1" applyAlignment="1" applyProtection="1">
      <alignment horizontal="left" vertical="center"/>
    </xf>
    <xf numFmtId="0" fontId="15" fillId="0" borderId="0" xfId="0" applyFont="1" applyBorder="1" applyAlignment="1">
      <alignment horizontal="left" vertical="center"/>
    </xf>
    <xf numFmtId="0" fontId="14"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5" borderId="0" xfId="0" applyFill="1" applyAlignment="1">
      <alignment horizontal="left" vertical="center" wrapText="1"/>
    </xf>
    <xf numFmtId="0" fontId="14" fillId="0" borderId="4" xfId="0" applyFont="1" applyBorder="1" applyAlignment="1" applyProtection="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14" fillId="5" borderId="4" xfId="0" applyFont="1" applyFill="1" applyBorder="1" applyAlignment="1" applyProtection="1">
      <alignment horizontal="left" vertical="center"/>
    </xf>
    <xf numFmtId="0" fontId="0" fillId="5" borderId="0" xfId="0" applyFill="1" applyAlignment="1">
      <alignment horizontal="left" vertical="center"/>
    </xf>
    <xf numFmtId="0" fontId="14" fillId="0" borderId="0" xfId="0" applyFont="1" applyBorder="1" applyAlignment="1" applyProtection="1">
      <alignment horizontal="left" vertical="center"/>
    </xf>
    <xf numFmtId="0" fontId="14" fillId="5" borderId="0" xfId="0" applyFont="1" applyFill="1" applyBorder="1" applyAlignment="1" applyProtection="1">
      <alignment horizontal="left" vertical="center"/>
    </xf>
    <xf numFmtId="0" fontId="15" fillId="0" borderId="6" xfId="0" applyFont="1" applyBorder="1" applyAlignment="1" applyProtection="1">
      <alignment horizontal="left" vertical="center" wrapText="1"/>
    </xf>
    <xf numFmtId="0" fontId="15" fillId="0" borderId="7" xfId="0" applyFont="1" applyBorder="1" applyAlignment="1" applyProtection="1">
      <alignment horizontal="left" vertical="center" wrapText="1"/>
    </xf>
    <xf numFmtId="0" fontId="15" fillId="0" borderId="8" xfId="0" applyFont="1" applyBorder="1" applyAlignment="1" applyProtection="1">
      <alignment horizontal="left" vertical="center" wrapText="1"/>
    </xf>
  </cellXfs>
  <cellStyles count="2">
    <cellStyle name="Currency" xfId="1" builtinId="4"/>
    <cellStyle name="Normal" xfId="0" builtinId="0"/>
  </cellStyles>
  <dxfs count="4">
    <dxf>
      <font>
        <color rgb="FF9C0006"/>
      </font>
      <fill>
        <patternFill>
          <bgColor rgb="FFFFC7CE"/>
        </patternFill>
      </fill>
    </dxf>
    <dxf>
      <font>
        <b/>
        <i val="0"/>
        <color rgb="FFFF0000"/>
      </font>
      <fill>
        <patternFill>
          <bgColor theme="1"/>
        </patternFill>
      </fill>
    </dxf>
    <dxf>
      <font>
        <b/>
        <i val="0"/>
        <color theme="1"/>
      </font>
      <fill>
        <patternFill>
          <bgColor rgb="FFFF0000"/>
        </patternFill>
      </fill>
    </dxf>
    <dxf>
      <font>
        <color rgb="FF9C0006"/>
      </font>
    </dxf>
  </dxfs>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345462</xdr:colOff>
      <xdr:row>1</xdr:row>
      <xdr:rowOff>107390</xdr:rowOff>
    </xdr:from>
    <xdr:to>
      <xdr:col>1</xdr:col>
      <xdr:colOff>1839225</xdr:colOff>
      <xdr:row>8</xdr:row>
      <xdr:rowOff>81379</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58030" y="280572"/>
          <a:ext cx="1493763" cy="1255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8"/>
  <sheetViews>
    <sheetView showGridLines="0" showRowColHeaders="0" tabSelected="1" showRuler="0" zoomScale="110" zoomScaleNormal="110" zoomScaleSheetLayoutView="100" workbookViewId="0">
      <selection activeCell="C12" sqref="C12:D12"/>
    </sheetView>
  </sheetViews>
  <sheetFormatPr defaultColWidth="0" defaultRowHeight="12.75" zeroHeight="1" x14ac:dyDescent="0.2"/>
  <cols>
    <col min="1" max="1" width="1.7109375" style="11" customWidth="1"/>
    <col min="2" max="2" width="32.85546875" style="12" customWidth="1"/>
    <col min="3" max="3" width="14" style="13" bestFit="1" customWidth="1"/>
    <col min="4" max="4" width="23.42578125" style="13" customWidth="1"/>
    <col min="5" max="5" width="49" style="13" customWidth="1"/>
    <col min="6" max="6" width="20.7109375" style="13" customWidth="1"/>
    <col min="7" max="7" width="16.85546875" style="14" customWidth="1"/>
    <col min="8" max="8" width="1.7109375" style="11" customWidth="1"/>
    <col min="9" max="9" width="32.5703125" style="11" hidden="1" customWidth="1"/>
    <col min="10" max="10" width="15.5703125" style="11" hidden="1" customWidth="1"/>
    <col min="11" max="12" width="13.7109375" style="11" hidden="1" customWidth="1"/>
    <col min="13" max="14" width="13.85546875" style="11" hidden="1" customWidth="1"/>
    <col min="15" max="15" width="8" style="11" hidden="1" customWidth="1"/>
    <col min="16" max="16384" width="9.140625" style="11" hidden="1"/>
  </cols>
  <sheetData>
    <row r="1" spans="2:16" ht="13.5" thickBot="1" x14ac:dyDescent="0.25">
      <c r="B1" s="17"/>
      <c r="C1" s="17"/>
      <c r="D1" s="17"/>
      <c r="E1" s="17"/>
      <c r="F1" s="17"/>
      <c r="G1" s="17"/>
    </row>
    <row r="2" spans="2:16" x14ac:dyDescent="0.2">
      <c r="B2" s="8"/>
      <c r="C2" s="9"/>
      <c r="D2" s="9"/>
      <c r="E2" s="9"/>
      <c r="F2" s="9"/>
      <c r="G2" s="10"/>
      <c r="H2" s="13"/>
      <c r="I2" s="9"/>
      <c r="J2" s="9"/>
      <c r="K2" s="9"/>
      <c r="L2" s="9"/>
      <c r="M2" s="9"/>
      <c r="N2" s="9"/>
      <c r="O2" s="9"/>
      <c r="P2" s="10"/>
    </row>
    <row r="3" spans="2:16" x14ac:dyDescent="0.2">
      <c r="H3" s="13"/>
      <c r="I3" s="13"/>
      <c r="J3" s="13"/>
      <c r="K3" s="13"/>
      <c r="L3" s="13"/>
      <c r="M3" s="13"/>
      <c r="N3" s="13"/>
      <c r="O3" s="13"/>
      <c r="P3" s="14"/>
    </row>
    <row r="4" spans="2:16" x14ac:dyDescent="0.2">
      <c r="H4" s="13"/>
      <c r="I4" s="13"/>
      <c r="J4" s="13"/>
      <c r="K4" s="13"/>
      <c r="L4" s="13"/>
      <c r="M4" s="13"/>
      <c r="N4" s="13"/>
      <c r="O4" s="13"/>
      <c r="P4" s="14"/>
    </row>
    <row r="5" spans="2:16" x14ac:dyDescent="0.2">
      <c r="H5" s="13"/>
      <c r="I5" s="13"/>
      <c r="J5" s="13"/>
      <c r="K5" s="13"/>
      <c r="L5" s="13"/>
      <c r="M5" s="13"/>
      <c r="N5" s="13"/>
      <c r="O5" s="13"/>
      <c r="P5" s="14"/>
    </row>
    <row r="6" spans="2:16" ht="23.25" x14ac:dyDescent="0.35">
      <c r="C6" s="15" t="s">
        <v>96</v>
      </c>
      <c r="H6" s="13"/>
      <c r="I6" s="13"/>
      <c r="J6" s="13"/>
      <c r="K6" s="13"/>
      <c r="L6" s="13"/>
      <c r="M6" s="13"/>
      <c r="N6" s="13"/>
      <c r="O6" s="13"/>
      <c r="P6" s="14"/>
    </row>
    <row r="7" spans="2:16" x14ac:dyDescent="0.2">
      <c r="H7" s="13"/>
      <c r="I7" s="13"/>
      <c r="J7" s="13"/>
      <c r="K7" s="13"/>
      <c r="L7" s="13"/>
      <c r="M7" s="13"/>
      <c r="N7" s="13"/>
      <c r="O7" s="13"/>
      <c r="P7" s="14"/>
    </row>
    <row r="8" spans="2:16" x14ac:dyDescent="0.2">
      <c r="H8" s="13"/>
      <c r="I8" s="13"/>
      <c r="J8" s="13"/>
      <c r="K8" s="13"/>
      <c r="L8" s="13"/>
      <c r="M8" s="13"/>
      <c r="N8" s="13"/>
      <c r="O8" s="13"/>
      <c r="P8" s="14"/>
    </row>
    <row r="9" spans="2:16" ht="13.5" thickBot="1" x14ac:dyDescent="0.25">
      <c r="B9" s="16"/>
      <c r="C9" s="17"/>
      <c r="D9" s="17"/>
      <c r="E9" s="17"/>
      <c r="F9" s="17"/>
      <c r="G9" s="18"/>
      <c r="H9" s="13"/>
      <c r="I9" s="17"/>
      <c r="J9" s="17"/>
      <c r="K9" s="17"/>
      <c r="L9" s="17"/>
      <c r="M9" s="17"/>
      <c r="N9" s="17"/>
      <c r="O9" s="17"/>
      <c r="P9" s="18"/>
    </row>
    <row r="10" spans="2:16" x14ac:dyDescent="0.2">
      <c r="H10" s="13"/>
      <c r="I10" s="13"/>
      <c r="J10" s="13"/>
      <c r="K10" s="13"/>
      <c r="L10" s="13"/>
      <c r="M10" s="13"/>
      <c r="N10" s="13"/>
      <c r="O10" s="13"/>
      <c r="P10" s="14"/>
    </row>
    <row r="11" spans="2:16" ht="13.5" thickBot="1" x14ac:dyDescent="0.25">
      <c r="H11" s="13"/>
      <c r="I11" s="13"/>
      <c r="J11" s="13" t="s">
        <v>47</v>
      </c>
      <c r="K11" s="13" t="s">
        <v>54</v>
      </c>
      <c r="L11" s="13"/>
      <c r="M11" s="13"/>
      <c r="N11" s="13"/>
      <c r="O11" s="13"/>
      <c r="P11" s="14"/>
    </row>
    <row r="12" spans="2:16" ht="13.5" thickBot="1" x14ac:dyDescent="0.25">
      <c r="B12" s="19" t="s">
        <v>22</v>
      </c>
      <c r="C12" s="86"/>
      <c r="D12" s="87"/>
      <c r="E12" s="20" t="s">
        <v>24</v>
      </c>
      <c r="F12" s="46"/>
      <c r="H12" s="13"/>
      <c r="I12" s="13"/>
      <c r="J12" s="13">
        <v>1</v>
      </c>
      <c r="K12" s="13" t="s">
        <v>53</v>
      </c>
      <c r="L12" s="13"/>
      <c r="M12" s="13"/>
      <c r="N12" s="13"/>
      <c r="O12" s="13"/>
      <c r="P12" s="14"/>
    </row>
    <row r="13" spans="2:16" ht="13.5" thickBot="1" x14ac:dyDescent="0.25">
      <c r="B13" s="19"/>
      <c r="E13" s="21"/>
      <c r="H13" s="13"/>
      <c r="I13" s="13"/>
      <c r="J13" s="13">
        <v>2</v>
      </c>
      <c r="K13" s="13" t="s">
        <v>53</v>
      </c>
      <c r="L13" s="13"/>
      <c r="M13" s="13"/>
      <c r="N13" s="13"/>
      <c r="O13" s="13"/>
      <c r="P13" s="14"/>
    </row>
    <row r="14" spans="2:16" x14ac:dyDescent="0.2">
      <c r="B14" s="19" t="s">
        <v>23</v>
      </c>
      <c r="C14" s="88"/>
      <c r="D14" s="89"/>
      <c r="E14" s="20" t="s">
        <v>25</v>
      </c>
      <c r="F14" s="88"/>
      <c r="G14" s="89"/>
      <c r="H14" s="48"/>
      <c r="I14" s="13"/>
      <c r="J14" s="13">
        <v>3</v>
      </c>
      <c r="K14" s="13" t="s">
        <v>53</v>
      </c>
      <c r="L14" s="13"/>
      <c r="M14" s="13"/>
      <c r="N14" s="13"/>
      <c r="O14" s="13"/>
      <c r="P14" s="14"/>
    </row>
    <row r="15" spans="2:16" x14ac:dyDescent="0.2">
      <c r="C15" s="90"/>
      <c r="D15" s="91"/>
      <c r="F15" s="90"/>
      <c r="G15" s="91"/>
      <c r="H15" s="48"/>
      <c r="I15" s="13"/>
      <c r="J15" s="26">
        <v>4</v>
      </c>
      <c r="K15" s="13" t="s">
        <v>54</v>
      </c>
      <c r="L15" s="13"/>
      <c r="M15" s="13"/>
      <c r="N15" s="13"/>
      <c r="O15" s="13"/>
      <c r="P15" s="14"/>
    </row>
    <row r="16" spans="2:16" x14ac:dyDescent="0.2">
      <c r="C16" s="90"/>
      <c r="D16" s="91"/>
      <c r="F16" s="90"/>
      <c r="G16" s="91"/>
      <c r="H16" s="48"/>
      <c r="I16" s="13"/>
      <c r="J16" s="26">
        <v>5</v>
      </c>
      <c r="K16" s="13" t="s">
        <v>54</v>
      </c>
      <c r="L16" s="13"/>
      <c r="M16" s="13"/>
      <c r="N16" s="13"/>
      <c r="O16" s="13"/>
      <c r="P16" s="14"/>
    </row>
    <row r="17" spans="2:16" ht="13.5" thickBot="1" x14ac:dyDescent="0.25">
      <c r="C17" s="92"/>
      <c r="D17" s="93"/>
      <c r="F17" s="92"/>
      <c r="G17" s="93"/>
      <c r="H17" s="48"/>
      <c r="I17" s="13"/>
      <c r="J17" s="26">
        <v>6</v>
      </c>
      <c r="K17" s="13" t="s">
        <v>54</v>
      </c>
      <c r="L17" s="13"/>
      <c r="M17" s="13"/>
      <c r="N17" s="13"/>
      <c r="O17" s="13"/>
      <c r="P17" s="14"/>
    </row>
    <row r="18" spans="2:16" x14ac:dyDescent="0.2">
      <c r="H18" s="13"/>
      <c r="I18" s="13"/>
      <c r="J18" s="13"/>
      <c r="K18" s="13"/>
      <c r="L18" s="13"/>
      <c r="M18" s="13"/>
      <c r="N18" s="13"/>
      <c r="O18" s="13"/>
      <c r="P18" s="14"/>
    </row>
    <row r="19" spans="2:16" x14ac:dyDescent="0.2">
      <c r="H19" s="13"/>
      <c r="I19" s="13"/>
      <c r="J19" s="13"/>
      <c r="K19" s="13"/>
      <c r="L19" s="13"/>
      <c r="M19" s="13"/>
      <c r="N19" s="13"/>
      <c r="O19" s="13"/>
      <c r="P19" s="14"/>
    </row>
    <row r="20" spans="2:16" ht="15" x14ac:dyDescent="0.2">
      <c r="B20" s="22" t="s">
        <v>16</v>
      </c>
      <c r="D20" s="21" t="s">
        <v>40</v>
      </c>
      <c r="E20" s="7" t="s">
        <v>13</v>
      </c>
      <c r="F20" s="23"/>
      <c r="H20" s="13"/>
      <c r="I20" s="13"/>
      <c r="J20" s="24" t="s">
        <v>17</v>
      </c>
      <c r="K20" s="13">
        <v>1</v>
      </c>
      <c r="L20" s="24" t="s">
        <v>5</v>
      </c>
      <c r="M20" s="13">
        <v>1</v>
      </c>
      <c r="N20" s="25">
        <v>1300000</v>
      </c>
      <c r="O20" s="26">
        <v>2</v>
      </c>
      <c r="P20" s="14"/>
    </row>
    <row r="21" spans="2:16" ht="15" x14ac:dyDescent="0.2">
      <c r="B21" s="22" t="s">
        <v>1</v>
      </c>
      <c r="D21" s="21" t="s">
        <v>40</v>
      </c>
      <c r="E21" s="6" t="s">
        <v>6</v>
      </c>
      <c r="F21" s="23"/>
      <c r="H21" s="13"/>
      <c r="I21" s="13"/>
      <c r="J21" s="24" t="s">
        <v>18</v>
      </c>
      <c r="K21" s="13">
        <v>1</v>
      </c>
      <c r="L21" s="24" t="s">
        <v>6</v>
      </c>
      <c r="M21" s="13">
        <v>2</v>
      </c>
      <c r="N21" s="25">
        <v>2600000</v>
      </c>
      <c r="O21" s="26">
        <v>4</v>
      </c>
      <c r="P21" s="14"/>
    </row>
    <row r="22" spans="2:16" ht="15" x14ac:dyDescent="0.2">
      <c r="B22" s="22" t="s">
        <v>71</v>
      </c>
      <c r="D22" s="21" t="s">
        <v>40</v>
      </c>
      <c r="E22" s="67">
        <v>1300000</v>
      </c>
      <c r="F22" s="23"/>
      <c r="H22" s="13"/>
      <c r="I22" s="13"/>
      <c r="J22" s="24" t="s">
        <v>19</v>
      </c>
      <c r="K22" s="13">
        <v>1</v>
      </c>
      <c r="L22" s="24" t="s">
        <v>7</v>
      </c>
      <c r="M22" s="13">
        <v>3</v>
      </c>
      <c r="N22" s="25">
        <v>6500000</v>
      </c>
      <c r="O22" s="26">
        <v>6</v>
      </c>
      <c r="P22" s="14"/>
    </row>
    <row r="23" spans="2:16" ht="15" x14ac:dyDescent="0.2">
      <c r="B23" s="22" t="s">
        <v>62</v>
      </c>
      <c r="D23" s="21" t="s">
        <v>40</v>
      </c>
      <c r="E23" s="6" t="s">
        <v>33</v>
      </c>
      <c r="F23" s="23"/>
      <c r="H23" s="13"/>
      <c r="I23" s="13"/>
      <c r="J23" s="27" t="s">
        <v>20</v>
      </c>
      <c r="K23" s="26">
        <v>1</v>
      </c>
      <c r="L23" s="24" t="s">
        <v>8</v>
      </c>
      <c r="M23" s="26">
        <v>4</v>
      </c>
      <c r="N23" s="13"/>
      <c r="O23" s="13"/>
      <c r="P23" s="14"/>
    </row>
    <row r="24" spans="2:16" ht="15" x14ac:dyDescent="0.2">
      <c r="B24" s="22"/>
      <c r="E24" s="56"/>
      <c r="F24" s="23"/>
      <c r="H24" s="60"/>
      <c r="I24" s="13"/>
      <c r="J24" s="27" t="s">
        <v>50</v>
      </c>
      <c r="K24" s="26">
        <v>2</v>
      </c>
      <c r="L24" s="24" t="s">
        <v>48</v>
      </c>
      <c r="M24" s="26">
        <v>5</v>
      </c>
      <c r="N24" s="13"/>
      <c r="O24" s="13"/>
      <c r="P24" s="14"/>
    </row>
    <row r="25" spans="2:16" ht="18" customHeight="1" x14ac:dyDescent="0.2">
      <c r="B25" s="117" t="s">
        <v>72</v>
      </c>
      <c r="C25" s="118"/>
      <c r="D25" s="118"/>
      <c r="E25" s="118"/>
      <c r="F25" s="118"/>
      <c r="G25" s="83"/>
      <c r="H25" s="59"/>
      <c r="I25" s="13"/>
      <c r="J25" s="27" t="s">
        <v>11</v>
      </c>
      <c r="K25" s="26">
        <v>3</v>
      </c>
      <c r="L25" s="27" t="s">
        <v>49</v>
      </c>
      <c r="M25" s="26">
        <v>6</v>
      </c>
      <c r="N25" s="13"/>
      <c r="O25" s="13"/>
      <c r="P25" s="14"/>
    </row>
    <row r="26" spans="2:16" ht="84.95" customHeight="1" x14ac:dyDescent="0.2">
      <c r="B26" s="105" t="s">
        <v>73</v>
      </c>
      <c r="C26" s="106"/>
      <c r="D26" s="106"/>
      <c r="E26" s="106"/>
      <c r="F26" s="106"/>
      <c r="G26" s="107"/>
      <c r="H26" s="66"/>
      <c r="I26" s="13"/>
      <c r="J26" s="27" t="s">
        <v>21</v>
      </c>
      <c r="K26" s="26">
        <v>4</v>
      </c>
      <c r="L26" s="27" t="s">
        <v>65</v>
      </c>
      <c r="M26" s="26">
        <v>7</v>
      </c>
      <c r="N26" s="13"/>
      <c r="O26" s="13"/>
      <c r="P26" s="14"/>
    </row>
    <row r="27" spans="2:16" ht="18" customHeight="1" x14ac:dyDescent="0.2">
      <c r="B27" s="114" t="s">
        <v>74</v>
      </c>
      <c r="C27" s="127"/>
      <c r="D27" s="127"/>
      <c r="E27" s="127"/>
      <c r="F27" s="84" t="s">
        <v>46</v>
      </c>
      <c r="G27" s="85"/>
      <c r="H27" s="76"/>
      <c r="I27" s="13"/>
      <c r="J27" s="27" t="s">
        <v>60</v>
      </c>
      <c r="K27" s="26">
        <v>4</v>
      </c>
      <c r="L27" s="27" t="s">
        <v>66</v>
      </c>
      <c r="M27" s="26">
        <v>8</v>
      </c>
      <c r="N27" s="24" t="s">
        <v>46</v>
      </c>
      <c r="O27" s="13">
        <v>0</v>
      </c>
      <c r="P27" s="14"/>
    </row>
    <row r="28" spans="2:16" ht="18" customHeight="1" x14ac:dyDescent="0.2">
      <c r="B28" s="128" t="s">
        <v>75</v>
      </c>
      <c r="C28" s="129"/>
      <c r="D28" s="129"/>
      <c r="E28" s="129"/>
      <c r="F28" s="84" t="s">
        <v>46</v>
      </c>
      <c r="G28" s="85"/>
      <c r="H28" s="76"/>
      <c r="I28" s="13"/>
      <c r="J28" s="27" t="s">
        <v>58</v>
      </c>
      <c r="K28" s="26">
        <v>5</v>
      </c>
      <c r="L28" s="24"/>
      <c r="M28" s="13"/>
      <c r="N28" s="24" t="s">
        <v>33</v>
      </c>
      <c r="O28" s="13">
        <v>1</v>
      </c>
      <c r="P28" s="14"/>
    </row>
    <row r="29" spans="2:16" ht="18" customHeight="1" x14ac:dyDescent="0.2">
      <c r="B29" s="114" t="s">
        <v>76</v>
      </c>
      <c r="C29" s="127"/>
      <c r="D29" s="127"/>
      <c r="E29" s="127"/>
      <c r="F29" s="84" t="s">
        <v>46</v>
      </c>
      <c r="G29" s="85"/>
      <c r="H29" s="76"/>
      <c r="I29" s="13"/>
      <c r="J29" s="27" t="s">
        <v>13</v>
      </c>
      <c r="K29" s="26">
        <v>6</v>
      </c>
      <c r="L29" s="24"/>
      <c r="M29" s="13"/>
      <c r="N29" s="24" t="s">
        <v>45</v>
      </c>
      <c r="O29" s="13">
        <v>2</v>
      </c>
      <c r="P29" s="14"/>
    </row>
    <row r="30" spans="2:16" ht="18" customHeight="1" x14ac:dyDescent="0.2">
      <c r="B30" s="105" t="s">
        <v>77</v>
      </c>
      <c r="C30" s="130"/>
      <c r="D30" s="130"/>
      <c r="E30" s="130"/>
      <c r="F30" s="84" t="s">
        <v>46</v>
      </c>
      <c r="G30" s="85"/>
      <c r="H30" s="76"/>
      <c r="I30" s="13"/>
      <c r="J30" s="27"/>
      <c r="K30" s="26"/>
      <c r="L30" s="24"/>
      <c r="M30" s="13"/>
      <c r="N30" s="24"/>
      <c r="O30" s="13"/>
      <c r="P30" s="14"/>
    </row>
    <row r="31" spans="2:16" ht="18" customHeight="1" x14ac:dyDescent="0.2">
      <c r="B31" s="131" t="s">
        <v>78</v>
      </c>
      <c r="C31" s="132"/>
      <c r="D31" s="132"/>
      <c r="E31" s="132"/>
      <c r="F31" s="84" t="s">
        <v>46</v>
      </c>
      <c r="G31" s="85"/>
      <c r="H31" s="76"/>
      <c r="I31" s="13"/>
      <c r="J31" s="27"/>
      <c r="K31" s="26"/>
      <c r="L31" s="24"/>
      <c r="M31" s="13"/>
      <c r="N31" s="24"/>
      <c r="O31" s="13"/>
      <c r="P31" s="14"/>
    </row>
    <row r="32" spans="2:16" ht="18" customHeight="1" x14ac:dyDescent="0.2">
      <c r="B32" s="128" t="s">
        <v>79</v>
      </c>
      <c r="C32" s="129"/>
      <c r="D32" s="129"/>
      <c r="E32" s="129"/>
      <c r="F32" s="84" t="s">
        <v>46</v>
      </c>
      <c r="G32" s="85"/>
      <c r="H32" s="76"/>
      <c r="I32" s="13"/>
      <c r="J32" s="27"/>
      <c r="K32" s="26"/>
      <c r="L32" s="24"/>
      <c r="M32" s="13"/>
      <c r="N32" s="24"/>
      <c r="O32" s="13"/>
      <c r="P32" s="14"/>
    </row>
    <row r="33" spans="2:16" ht="18" customHeight="1" x14ac:dyDescent="0.2">
      <c r="B33" s="131" t="s">
        <v>80</v>
      </c>
      <c r="C33" s="132"/>
      <c r="D33" s="132"/>
      <c r="E33" s="132"/>
      <c r="F33" s="84" t="s">
        <v>46</v>
      </c>
      <c r="G33" s="85"/>
      <c r="H33" s="76"/>
      <c r="I33" s="13"/>
      <c r="J33" s="27"/>
      <c r="K33" s="26"/>
      <c r="L33" s="24"/>
      <c r="M33" s="13"/>
      <c r="N33" s="24"/>
      <c r="O33" s="13"/>
      <c r="P33" s="14"/>
    </row>
    <row r="34" spans="2:16" ht="18" customHeight="1" x14ac:dyDescent="0.2">
      <c r="B34" s="105" t="s">
        <v>81</v>
      </c>
      <c r="C34" s="130"/>
      <c r="D34" s="130"/>
      <c r="E34" s="130"/>
      <c r="F34" s="84" t="s">
        <v>46</v>
      </c>
      <c r="G34" s="85"/>
      <c r="H34" s="76"/>
      <c r="I34" s="13"/>
      <c r="J34" s="27"/>
      <c r="K34" s="26"/>
      <c r="L34" s="24"/>
      <c r="M34" s="13"/>
      <c r="N34" s="24"/>
      <c r="O34" s="13"/>
      <c r="P34" s="14"/>
    </row>
    <row r="35" spans="2:16" ht="18" customHeight="1" x14ac:dyDescent="0.2">
      <c r="B35" s="114" t="s">
        <v>82</v>
      </c>
      <c r="C35" s="127"/>
      <c r="D35" s="127"/>
      <c r="E35" s="127"/>
      <c r="F35" s="84" t="s">
        <v>46</v>
      </c>
      <c r="G35" s="85"/>
      <c r="H35" s="76"/>
      <c r="I35" s="13"/>
      <c r="J35" s="27"/>
      <c r="K35" s="26"/>
      <c r="L35" s="24"/>
      <c r="M35" s="13"/>
      <c r="N35" s="24"/>
      <c r="O35" s="13"/>
      <c r="P35" s="14"/>
    </row>
    <row r="36" spans="2:16" ht="18" customHeight="1" x14ac:dyDescent="0.2">
      <c r="B36" s="128" t="s">
        <v>83</v>
      </c>
      <c r="C36" s="133"/>
      <c r="D36" s="133"/>
      <c r="E36" s="133"/>
      <c r="F36" s="84" t="s">
        <v>46</v>
      </c>
      <c r="G36" s="85"/>
      <c r="H36" s="76"/>
      <c r="I36" s="13"/>
      <c r="J36" s="27"/>
      <c r="K36" s="26"/>
      <c r="L36" s="24"/>
      <c r="M36" s="13"/>
      <c r="N36" s="24"/>
      <c r="O36" s="13"/>
      <c r="P36" s="14"/>
    </row>
    <row r="37" spans="2:16" ht="18" customHeight="1" x14ac:dyDescent="0.2">
      <c r="B37" s="131" t="s">
        <v>84</v>
      </c>
      <c r="C37" s="134"/>
      <c r="D37" s="134"/>
      <c r="E37" s="134"/>
      <c r="F37" s="84" t="s">
        <v>46</v>
      </c>
      <c r="G37" s="85"/>
      <c r="H37" s="76"/>
      <c r="I37" s="13"/>
      <c r="J37" s="27"/>
      <c r="K37" s="26"/>
      <c r="L37" s="24"/>
      <c r="M37" s="13"/>
      <c r="N37" s="24"/>
      <c r="O37" s="13"/>
      <c r="P37" s="14"/>
    </row>
    <row r="38" spans="2:16" ht="18" customHeight="1" x14ac:dyDescent="0.2">
      <c r="B38" s="105" t="s">
        <v>85</v>
      </c>
      <c r="C38" s="116"/>
      <c r="D38" s="116"/>
      <c r="E38" s="116"/>
      <c r="F38" s="84" t="s">
        <v>46</v>
      </c>
      <c r="G38" s="85"/>
      <c r="H38" s="76"/>
      <c r="I38" s="13"/>
      <c r="J38" s="27"/>
      <c r="K38" s="26"/>
      <c r="L38" s="24"/>
      <c r="M38" s="13"/>
      <c r="N38" s="24"/>
      <c r="O38" s="13"/>
      <c r="P38" s="14"/>
    </row>
    <row r="39" spans="2:16" ht="18" customHeight="1" x14ac:dyDescent="0.2">
      <c r="B39" s="114" t="s">
        <v>86</v>
      </c>
      <c r="C39" s="115"/>
      <c r="D39" s="115"/>
      <c r="E39" s="115"/>
      <c r="F39" s="84" t="s">
        <v>46</v>
      </c>
      <c r="G39" s="85"/>
      <c r="H39" s="76"/>
      <c r="I39" s="13"/>
      <c r="J39" s="27"/>
      <c r="K39" s="26"/>
      <c r="L39" s="24"/>
      <c r="M39" s="13"/>
      <c r="N39" s="24"/>
      <c r="O39" s="13"/>
      <c r="P39" s="14"/>
    </row>
    <row r="40" spans="2:16" ht="18" customHeight="1" x14ac:dyDescent="0.2">
      <c r="B40" s="105" t="s">
        <v>87</v>
      </c>
      <c r="C40" s="116"/>
      <c r="D40" s="116"/>
      <c r="E40" s="116"/>
      <c r="F40" s="84" t="s">
        <v>46</v>
      </c>
      <c r="G40" s="85"/>
      <c r="H40" s="76"/>
      <c r="I40" s="13"/>
      <c r="J40" s="27"/>
      <c r="K40" s="26"/>
      <c r="L40" s="24"/>
      <c r="M40" s="13"/>
      <c r="N40" s="24"/>
      <c r="O40" s="13"/>
      <c r="P40" s="14"/>
    </row>
    <row r="41" spans="2:16" ht="18" customHeight="1" x14ac:dyDescent="0.2">
      <c r="B41" s="114" t="s">
        <v>88</v>
      </c>
      <c r="C41" s="115"/>
      <c r="D41" s="115"/>
      <c r="E41" s="115"/>
      <c r="F41" s="84" t="s">
        <v>46</v>
      </c>
      <c r="G41" s="85"/>
      <c r="H41" s="76"/>
      <c r="I41" s="13"/>
      <c r="J41" s="27"/>
      <c r="K41" s="26"/>
      <c r="L41" s="24"/>
      <c r="M41" s="13"/>
      <c r="N41" s="24"/>
      <c r="O41" s="13"/>
      <c r="P41" s="14"/>
    </row>
    <row r="42" spans="2:16" ht="18" customHeight="1" x14ac:dyDescent="0.2">
      <c r="B42" s="105" t="s">
        <v>89</v>
      </c>
      <c r="C42" s="116"/>
      <c r="D42" s="116"/>
      <c r="E42" s="116"/>
      <c r="F42" s="84" t="s">
        <v>46</v>
      </c>
      <c r="G42" s="85"/>
      <c r="H42" s="76"/>
      <c r="I42" s="13"/>
      <c r="J42" s="27"/>
      <c r="K42" s="26"/>
      <c r="L42" s="24"/>
      <c r="M42" s="13"/>
      <c r="N42" s="13"/>
      <c r="O42" s="13"/>
      <c r="P42" s="14"/>
    </row>
    <row r="43" spans="2:16" ht="18" customHeight="1" x14ac:dyDescent="0.2">
      <c r="B43" s="131" t="s">
        <v>90</v>
      </c>
      <c r="C43" s="134"/>
      <c r="D43" s="134"/>
      <c r="E43" s="134"/>
      <c r="F43" s="84" t="s">
        <v>46</v>
      </c>
      <c r="G43" s="85"/>
      <c r="H43" s="76"/>
      <c r="I43" s="13"/>
      <c r="J43" s="27"/>
      <c r="K43" s="26"/>
      <c r="L43" s="24"/>
      <c r="M43" s="13"/>
      <c r="N43" s="13"/>
      <c r="O43" s="13"/>
      <c r="P43" s="14"/>
    </row>
    <row r="44" spans="2:16" ht="18" customHeight="1" x14ac:dyDescent="0.2">
      <c r="B44" s="105" t="s">
        <v>91</v>
      </c>
      <c r="C44" s="116"/>
      <c r="D44" s="116"/>
      <c r="E44" s="116"/>
      <c r="F44" s="84" t="s">
        <v>46</v>
      </c>
      <c r="G44" s="85"/>
      <c r="H44" s="66"/>
      <c r="I44" s="13"/>
      <c r="K44" s="13"/>
      <c r="L44" s="13"/>
      <c r="M44" s="13"/>
      <c r="N44" s="13"/>
      <c r="O44" s="13"/>
      <c r="P44" s="14"/>
    </row>
    <row r="45" spans="2:16" ht="18" customHeight="1" x14ac:dyDescent="0.2">
      <c r="B45" s="111" t="s">
        <v>92</v>
      </c>
      <c r="C45" s="112"/>
      <c r="D45" s="112"/>
      <c r="E45" s="112"/>
      <c r="F45" s="112"/>
      <c r="G45" s="113"/>
      <c r="H45" s="59"/>
      <c r="I45" s="13"/>
      <c r="K45" s="13"/>
      <c r="L45" s="13"/>
      <c r="M45" s="13"/>
      <c r="N45" s="13"/>
      <c r="O45" s="13"/>
      <c r="P45" s="14"/>
    </row>
    <row r="46" spans="2:16" ht="18" customHeight="1" x14ac:dyDescent="0.2">
      <c r="B46" s="114" t="s">
        <v>93</v>
      </c>
      <c r="C46" s="115"/>
      <c r="D46" s="115"/>
      <c r="E46" s="115"/>
      <c r="F46" s="84" t="s">
        <v>46</v>
      </c>
      <c r="G46" s="85"/>
      <c r="H46" s="59"/>
      <c r="I46" s="13"/>
      <c r="K46" s="13"/>
      <c r="L46" s="13"/>
      <c r="M46" s="13"/>
      <c r="N46" s="13"/>
      <c r="O46" s="13"/>
      <c r="P46" s="14"/>
    </row>
    <row r="47" spans="2:16" ht="18" customHeight="1" x14ac:dyDescent="0.2">
      <c r="B47" s="105" t="s">
        <v>94</v>
      </c>
      <c r="C47" s="116"/>
      <c r="D47" s="116"/>
      <c r="E47" s="116"/>
      <c r="F47" s="84" t="s">
        <v>46</v>
      </c>
      <c r="G47" s="85"/>
      <c r="H47" s="61"/>
      <c r="I47" s="13"/>
      <c r="K47" s="13"/>
      <c r="L47" s="13"/>
      <c r="M47" s="13"/>
      <c r="N47" s="13"/>
      <c r="O47" s="13"/>
      <c r="P47" s="14"/>
    </row>
    <row r="48" spans="2:16" ht="18" customHeight="1" thickBot="1" x14ac:dyDescent="0.25">
      <c r="B48" s="135" t="s">
        <v>95</v>
      </c>
      <c r="C48" s="136"/>
      <c r="D48" s="136"/>
      <c r="E48" s="136"/>
      <c r="F48" s="136"/>
      <c r="G48" s="137"/>
      <c r="H48" s="24"/>
      <c r="I48" s="13"/>
      <c r="K48" s="13"/>
      <c r="L48" s="13"/>
      <c r="M48" s="13"/>
      <c r="N48" s="13"/>
      <c r="O48" s="13"/>
      <c r="P48" s="14"/>
    </row>
    <row r="49" spans="2:18" ht="18" customHeight="1" x14ac:dyDescent="0.25">
      <c r="B49" s="119"/>
      <c r="C49" s="120"/>
      <c r="D49" s="120"/>
      <c r="E49" s="120"/>
      <c r="F49" s="120"/>
      <c r="G49" s="121"/>
      <c r="H49" s="13"/>
      <c r="I49" s="31" t="s">
        <v>0</v>
      </c>
      <c r="J49" s="32"/>
      <c r="K49" s="32"/>
      <c r="L49" s="33"/>
      <c r="M49" s="13"/>
      <c r="N49" s="13"/>
      <c r="O49" s="13"/>
      <c r="P49" s="14"/>
    </row>
    <row r="50" spans="2:18" ht="18" customHeight="1" x14ac:dyDescent="0.2">
      <c r="B50" s="122"/>
      <c r="C50" s="123"/>
      <c r="D50" s="123"/>
      <c r="E50" s="123"/>
      <c r="F50" s="123"/>
      <c r="G50" s="121"/>
      <c r="H50" s="48"/>
      <c r="I50" s="35" t="s">
        <v>1</v>
      </c>
      <c r="J50" s="35" t="s">
        <v>2</v>
      </c>
      <c r="K50" s="79" t="s">
        <v>63</v>
      </c>
      <c r="L50" s="35" t="s">
        <v>3</v>
      </c>
      <c r="M50" s="79" t="s">
        <v>63</v>
      </c>
      <c r="N50" s="36" t="s">
        <v>4</v>
      </c>
      <c r="O50" s="79" t="s">
        <v>63</v>
      </c>
      <c r="P50" s="13"/>
      <c r="Q50" s="13"/>
      <c r="R50" s="14"/>
    </row>
    <row r="51" spans="2:18" ht="18" customHeight="1" x14ac:dyDescent="0.2">
      <c r="B51" s="122"/>
      <c r="C51" s="123"/>
      <c r="D51" s="123"/>
      <c r="E51" s="123"/>
      <c r="F51" s="123"/>
      <c r="G51" s="121"/>
      <c r="H51" s="48"/>
      <c r="I51" s="35" t="s">
        <v>5</v>
      </c>
      <c r="J51" s="35">
        <v>147</v>
      </c>
      <c r="K51" s="35">
        <v>4</v>
      </c>
      <c r="L51" s="35">
        <v>168</v>
      </c>
      <c r="M51" s="35">
        <v>4</v>
      </c>
      <c r="N51" s="35">
        <v>220</v>
      </c>
      <c r="O51" s="80">
        <v>6</v>
      </c>
      <c r="P51" s="13"/>
      <c r="Q51" s="13"/>
      <c r="R51" s="14"/>
    </row>
    <row r="52" spans="2:18" ht="18" customHeight="1" thickBot="1" x14ac:dyDescent="0.25">
      <c r="B52" s="124"/>
      <c r="C52" s="125"/>
      <c r="D52" s="125"/>
      <c r="E52" s="125"/>
      <c r="F52" s="125"/>
      <c r="G52" s="126"/>
      <c r="H52" s="48"/>
      <c r="I52" s="35" t="s">
        <v>6</v>
      </c>
      <c r="J52" s="35">
        <v>153</v>
      </c>
      <c r="K52" s="35">
        <v>4</v>
      </c>
      <c r="L52" s="35">
        <v>220</v>
      </c>
      <c r="M52" s="35">
        <v>6</v>
      </c>
      <c r="N52" s="35">
        <v>288</v>
      </c>
      <c r="O52" s="80">
        <v>7</v>
      </c>
      <c r="P52" s="13"/>
      <c r="Q52" s="13"/>
      <c r="R52" s="14"/>
    </row>
    <row r="53" spans="2:18" ht="18" customHeight="1" x14ac:dyDescent="0.25">
      <c r="B53" s="47"/>
      <c r="C53" s="48"/>
      <c r="D53" s="54"/>
      <c r="E53" s="29"/>
      <c r="F53" s="48"/>
      <c r="G53" s="49"/>
      <c r="H53" s="48"/>
      <c r="I53" s="35" t="s">
        <v>7</v>
      </c>
      <c r="J53" s="35">
        <v>208</v>
      </c>
      <c r="K53" s="35">
        <v>5</v>
      </c>
      <c r="L53" s="35">
        <v>269</v>
      </c>
      <c r="M53" s="35">
        <v>7</v>
      </c>
      <c r="N53" s="35">
        <v>389</v>
      </c>
      <c r="O53" s="80">
        <v>10</v>
      </c>
      <c r="P53" s="13"/>
      <c r="Q53" s="13"/>
      <c r="R53" s="14"/>
    </row>
    <row r="54" spans="2:18" ht="18" customHeight="1" thickBot="1" x14ac:dyDescent="0.3">
      <c r="B54" s="47"/>
      <c r="C54" s="48"/>
      <c r="D54" s="55" t="s">
        <v>42</v>
      </c>
      <c r="E54" s="30">
        <f>C78</f>
        <v>796.4</v>
      </c>
      <c r="F54" s="75" t="s">
        <v>59</v>
      </c>
      <c r="G54" s="49"/>
      <c r="H54" s="48"/>
      <c r="I54" s="68" t="s">
        <v>8</v>
      </c>
      <c r="J54" s="35">
        <v>355</v>
      </c>
      <c r="K54" s="35">
        <v>9</v>
      </c>
      <c r="L54" s="35">
        <v>531</v>
      </c>
      <c r="M54" s="35">
        <v>13</v>
      </c>
      <c r="N54" s="35">
        <v>590</v>
      </c>
      <c r="O54" s="81">
        <v>15</v>
      </c>
      <c r="P54" s="17"/>
      <c r="Q54" s="17"/>
      <c r="R54" s="18"/>
    </row>
    <row r="55" spans="2:18" ht="18" customHeight="1" x14ac:dyDescent="0.2">
      <c r="B55" s="47"/>
      <c r="C55" s="48"/>
      <c r="D55" s="54" t="s">
        <v>44</v>
      </c>
      <c r="E55" s="53">
        <f>D71</f>
        <v>63.999999971428565</v>
      </c>
      <c r="F55" s="52"/>
      <c r="G55" s="49"/>
      <c r="H55" s="58"/>
      <c r="I55" s="68" t="s">
        <v>48</v>
      </c>
      <c r="J55" s="35">
        <v>472</v>
      </c>
      <c r="K55" s="35">
        <v>12</v>
      </c>
      <c r="L55" s="35">
        <v>708</v>
      </c>
      <c r="M55" s="35">
        <v>17</v>
      </c>
      <c r="N55" s="35">
        <v>786</v>
      </c>
      <c r="O55" s="81">
        <v>19</v>
      </c>
      <c r="P55" s="13"/>
      <c r="Q55" s="13"/>
      <c r="R55" s="14"/>
    </row>
    <row r="56" spans="2:18" ht="18" customHeight="1" x14ac:dyDescent="0.2">
      <c r="B56" s="47"/>
      <c r="C56" s="48"/>
      <c r="D56" s="54"/>
      <c r="E56" s="53"/>
      <c r="F56" s="52"/>
      <c r="G56" s="49"/>
      <c r="H56" s="58"/>
      <c r="I56" s="69" t="s">
        <v>49</v>
      </c>
      <c r="J56" s="35">
        <v>591</v>
      </c>
      <c r="K56" s="35">
        <v>15</v>
      </c>
      <c r="L56" s="35">
        <v>884</v>
      </c>
      <c r="M56" s="35">
        <v>22</v>
      </c>
      <c r="N56" s="35">
        <v>984</v>
      </c>
      <c r="O56" s="81">
        <v>24</v>
      </c>
      <c r="P56" s="13"/>
      <c r="Q56" s="13"/>
      <c r="R56" s="14"/>
    </row>
    <row r="57" spans="2:18" ht="15" x14ac:dyDescent="0.2">
      <c r="B57" s="47" t="s">
        <v>52</v>
      </c>
      <c r="C57" s="50" t="s">
        <v>55</v>
      </c>
      <c r="D57" s="72" t="str">
        <f>VLOOKUP(F72,J12:K17,2,FALSE)</f>
        <v>Minimum Excess €1000 each and every claim</v>
      </c>
      <c r="E57" s="53"/>
      <c r="F57" s="52"/>
      <c r="G57" s="49"/>
      <c r="H57" s="13"/>
      <c r="I57" s="69" t="s">
        <v>65</v>
      </c>
      <c r="J57" s="35">
        <v>680</v>
      </c>
      <c r="K57" s="35">
        <v>17</v>
      </c>
      <c r="L57" s="35">
        <v>1016</v>
      </c>
      <c r="M57" s="35">
        <v>25</v>
      </c>
      <c r="N57" s="35">
        <v>1131</v>
      </c>
      <c r="O57" s="81">
        <v>27</v>
      </c>
      <c r="P57" s="13"/>
      <c r="Q57" s="13"/>
      <c r="R57" s="14"/>
    </row>
    <row r="58" spans="2:18" ht="15" x14ac:dyDescent="0.2">
      <c r="B58" s="47"/>
      <c r="C58" s="50" t="s">
        <v>56</v>
      </c>
      <c r="D58" s="72" t="str">
        <f>IF(E23="Yes",K11,"Not Applicable")</f>
        <v>Minimum Excess €1000 each and every claim</v>
      </c>
      <c r="E58" s="53"/>
      <c r="F58" s="52"/>
      <c r="G58" s="49"/>
      <c r="H58" s="20"/>
      <c r="I58" s="69" t="s">
        <v>66</v>
      </c>
      <c r="J58" s="35" t="s">
        <v>10</v>
      </c>
      <c r="K58" s="35" t="s">
        <v>10</v>
      </c>
      <c r="L58" s="35" t="s">
        <v>10</v>
      </c>
      <c r="M58" s="35" t="s">
        <v>10</v>
      </c>
      <c r="N58" s="35" t="s">
        <v>10</v>
      </c>
      <c r="O58" s="35" t="s">
        <v>10</v>
      </c>
      <c r="P58" s="13"/>
      <c r="Q58" s="13"/>
      <c r="R58" s="14"/>
    </row>
    <row r="59" spans="2:18" ht="15" x14ac:dyDescent="0.2">
      <c r="B59" s="73" t="s">
        <v>61</v>
      </c>
      <c r="C59" s="74"/>
      <c r="D59" s="65"/>
      <c r="E59" s="53"/>
      <c r="F59" s="52"/>
      <c r="G59" s="49"/>
      <c r="H59" s="13"/>
      <c r="I59" s="35"/>
      <c r="J59" s="35"/>
      <c r="K59" s="35"/>
      <c r="L59" s="35"/>
      <c r="M59" s="35"/>
      <c r="N59" s="35"/>
      <c r="O59" s="13"/>
      <c r="P59" s="13"/>
      <c r="Q59" s="13"/>
      <c r="R59" s="14"/>
    </row>
    <row r="60" spans="2:18" ht="50.1" customHeight="1" x14ac:dyDescent="0.25">
      <c r="B60" s="102" t="s">
        <v>57</v>
      </c>
      <c r="C60" s="103"/>
      <c r="D60" s="103"/>
      <c r="E60" s="103"/>
      <c r="F60" s="103"/>
      <c r="G60" s="104"/>
      <c r="H60" s="57"/>
      <c r="I60" s="31" t="s">
        <v>11</v>
      </c>
      <c r="O60" s="13"/>
      <c r="P60" s="13"/>
      <c r="Q60" s="13"/>
      <c r="R60" s="14"/>
    </row>
    <row r="61" spans="2:18" ht="18" customHeight="1" x14ac:dyDescent="0.2">
      <c r="B61" s="99" t="s">
        <v>68</v>
      </c>
      <c r="C61" s="100"/>
      <c r="D61" s="100"/>
      <c r="E61" s="100"/>
      <c r="F61" s="100"/>
      <c r="G61" s="101"/>
      <c r="H61" s="13"/>
      <c r="I61" s="35" t="s">
        <v>1</v>
      </c>
      <c r="J61" s="35" t="s">
        <v>2</v>
      </c>
      <c r="K61" s="79" t="s">
        <v>63</v>
      </c>
      <c r="L61" s="35" t="s">
        <v>3</v>
      </c>
      <c r="M61" s="79" t="s">
        <v>63</v>
      </c>
      <c r="N61" s="36" t="s">
        <v>4</v>
      </c>
      <c r="O61" s="79" t="s">
        <v>63</v>
      </c>
      <c r="P61" s="13"/>
      <c r="Q61" s="13"/>
      <c r="R61" s="14"/>
    </row>
    <row r="62" spans="2:18" ht="15" x14ac:dyDescent="0.2">
      <c r="B62" s="108" t="s">
        <v>69</v>
      </c>
      <c r="C62" s="109"/>
      <c r="D62" s="109"/>
      <c r="E62" s="109"/>
      <c r="F62" s="109"/>
      <c r="G62" s="110"/>
      <c r="H62" s="13"/>
      <c r="I62" s="35" t="s">
        <v>5</v>
      </c>
      <c r="J62" s="35">
        <v>153</v>
      </c>
      <c r="K62" s="35">
        <v>4</v>
      </c>
      <c r="L62" s="35">
        <v>214</v>
      </c>
      <c r="M62" s="35">
        <v>6</v>
      </c>
      <c r="N62" s="35">
        <v>288</v>
      </c>
      <c r="O62" s="80">
        <v>7</v>
      </c>
      <c r="P62" s="13"/>
      <c r="Q62" s="13"/>
      <c r="R62" s="14"/>
    </row>
    <row r="63" spans="2:18" ht="15.75" x14ac:dyDescent="0.2">
      <c r="B63" s="82" t="s">
        <v>70</v>
      </c>
      <c r="C63" s="94">
        <f>C75</f>
        <v>17</v>
      </c>
      <c r="D63" s="95"/>
      <c r="E63" s="95"/>
      <c r="F63" s="77"/>
      <c r="G63" s="78"/>
      <c r="H63" s="13"/>
      <c r="I63" s="35" t="s">
        <v>6</v>
      </c>
      <c r="J63" s="35">
        <v>220</v>
      </c>
      <c r="K63" s="35">
        <v>6</v>
      </c>
      <c r="L63" s="35">
        <v>288</v>
      </c>
      <c r="M63" s="35">
        <v>7</v>
      </c>
      <c r="N63" s="35">
        <v>482</v>
      </c>
      <c r="O63" s="80">
        <v>12</v>
      </c>
      <c r="P63" s="13"/>
      <c r="Q63" s="13"/>
      <c r="R63" s="14"/>
    </row>
    <row r="64" spans="2:18" ht="15" x14ac:dyDescent="0.2">
      <c r="E64" s="23"/>
      <c r="F64" s="23"/>
      <c r="H64" s="13"/>
      <c r="I64" s="35" t="s">
        <v>7</v>
      </c>
      <c r="J64" s="35">
        <v>288</v>
      </c>
      <c r="K64" s="35">
        <v>7</v>
      </c>
      <c r="L64" s="35">
        <v>315</v>
      </c>
      <c r="M64" s="35">
        <v>8</v>
      </c>
      <c r="N64" s="35">
        <v>488</v>
      </c>
      <c r="O64" s="80">
        <v>12</v>
      </c>
      <c r="P64" s="13"/>
      <c r="Q64" s="13"/>
      <c r="R64" s="14"/>
    </row>
    <row r="65" spans="1:18" ht="15.75" x14ac:dyDescent="0.25">
      <c r="B65" s="37" t="s">
        <v>41</v>
      </c>
      <c r="C65" s="28"/>
      <c r="E65" s="34"/>
      <c r="G65" s="62" t="s">
        <v>97</v>
      </c>
      <c r="H65" s="13"/>
      <c r="I65" s="68" t="s">
        <v>8</v>
      </c>
      <c r="J65" s="35">
        <v>436</v>
      </c>
      <c r="K65" s="35">
        <v>11</v>
      </c>
      <c r="L65" s="35">
        <v>623</v>
      </c>
      <c r="M65" s="35">
        <v>15</v>
      </c>
      <c r="N65" s="35">
        <v>717</v>
      </c>
      <c r="O65" s="81">
        <v>18</v>
      </c>
      <c r="P65" s="13"/>
      <c r="Q65" s="13"/>
      <c r="R65" s="14"/>
    </row>
    <row r="66" spans="1:18" ht="15.75" x14ac:dyDescent="0.25">
      <c r="C66" s="28"/>
      <c r="E66" s="34"/>
      <c r="H66" s="63"/>
      <c r="I66" s="68" t="s">
        <v>48</v>
      </c>
      <c r="J66" s="35">
        <v>581</v>
      </c>
      <c r="K66" s="35">
        <v>14</v>
      </c>
      <c r="L66" s="35">
        <v>829</v>
      </c>
      <c r="M66" s="35">
        <v>20</v>
      </c>
      <c r="N66" s="35">
        <v>956</v>
      </c>
      <c r="O66" s="81">
        <v>23</v>
      </c>
      <c r="P66" s="13"/>
      <c r="Q66" s="13"/>
      <c r="R66" s="14"/>
    </row>
    <row r="67" spans="1:18" x14ac:dyDescent="0.2">
      <c r="B67" s="96" t="s">
        <v>39</v>
      </c>
      <c r="C67" s="97"/>
      <c r="D67" s="97"/>
      <c r="E67" s="97"/>
      <c r="F67" s="97"/>
      <c r="G67" s="98"/>
      <c r="H67" s="63"/>
      <c r="I67" s="69" t="s">
        <v>49</v>
      </c>
      <c r="J67" s="35">
        <v>725</v>
      </c>
      <c r="K67" s="35">
        <v>18</v>
      </c>
      <c r="L67" s="35">
        <v>1037</v>
      </c>
      <c r="M67" s="35">
        <v>25</v>
      </c>
      <c r="N67" s="35">
        <v>1196</v>
      </c>
      <c r="O67" s="81">
        <v>29</v>
      </c>
      <c r="P67" s="13"/>
      <c r="Q67" s="13"/>
      <c r="R67" s="14"/>
    </row>
    <row r="68" spans="1:18" ht="13.5" thickBot="1" x14ac:dyDescent="0.25">
      <c r="B68" s="16"/>
      <c r="C68" s="17"/>
      <c r="D68" s="17"/>
      <c r="E68" s="17"/>
      <c r="F68" s="17"/>
      <c r="G68" s="18"/>
      <c r="H68" s="63"/>
      <c r="I68" s="69" t="s">
        <v>65</v>
      </c>
      <c r="J68" s="35">
        <v>834</v>
      </c>
      <c r="K68" s="35">
        <v>20</v>
      </c>
      <c r="L68" s="35">
        <v>1192</v>
      </c>
      <c r="M68" s="35">
        <v>29</v>
      </c>
      <c r="N68" s="35">
        <v>1375</v>
      </c>
      <c r="O68" s="81">
        <v>33</v>
      </c>
      <c r="P68" s="13"/>
      <c r="Q68" s="13"/>
      <c r="R68" s="14"/>
    </row>
    <row r="69" spans="1:18" x14ac:dyDescent="0.2">
      <c r="B69" s="13"/>
      <c r="G69" s="13"/>
      <c r="H69" s="63"/>
      <c r="I69" s="69" t="s">
        <v>66</v>
      </c>
      <c r="J69" s="35" t="s">
        <v>10</v>
      </c>
      <c r="K69" s="35" t="s">
        <v>10</v>
      </c>
      <c r="L69" s="35" t="s">
        <v>10</v>
      </c>
      <c r="M69" s="35" t="s">
        <v>10</v>
      </c>
      <c r="N69" s="35" t="s">
        <v>10</v>
      </c>
      <c r="O69" s="35" t="s">
        <v>10</v>
      </c>
      <c r="P69" s="13"/>
      <c r="Q69" s="13"/>
      <c r="R69" s="14"/>
    </row>
    <row r="70" spans="1:18" hidden="1" x14ac:dyDescent="0.2">
      <c r="A70" s="13"/>
      <c r="H70" s="63"/>
      <c r="I70" s="35"/>
      <c r="O70" s="13"/>
      <c r="P70" s="13"/>
      <c r="Q70" s="13"/>
      <c r="R70" s="14"/>
    </row>
    <row r="71" spans="1:18" ht="18" hidden="1" x14ac:dyDescent="0.25">
      <c r="B71" s="12" t="s">
        <v>43</v>
      </c>
      <c r="D71" s="38">
        <f>IF(C73="EL","Please Select EL option",IF(C72="Refers",C78,((D72+D73)*0.1)))</f>
        <v>63.999999971428565</v>
      </c>
      <c r="H71" s="63"/>
      <c r="I71" s="71" t="s">
        <v>12</v>
      </c>
      <c r="O71" s="13"/>
      <c r="P71" s="13"/>
      <c r="Q71" s="13"/>
      <c r="R71" s="14"/>
    </row>
    <row r="72" spans="1:18" hidden="1" x14ac:dyDescent="0.2">
      <c r="B72" s="37" t="s">
        <v>14</v>
      </c>
      <c r="C72" s="13">
        <f>F76</f>
        <v>342</v>
      </c>
      <c r="D72" s="38">
        <f>C72/105*100</f>
        <v>325.71428571428572</v>
      </c>
      <c r="E72" s="24" t="s">
        <v>29</v>
      </c>
      <c r="F72" s="13">
        <f>VLOOKUP(E20,J20:K29,2,FALSE)</f>
        <v>6</v>
      </c>
      <c r="H72" s="63"/>
      <c r="I72" s="35" t="s">
        <v>1</v>
      </c>
      <c r="J72" s="35" t="s">
        <v>2</v>
      </c>
      <c r="K72" s="79" t="s">
        <v>63</v>
      </c>
      <c r="L72" s="35" t="s">
        <v>3</v>
      </c>
      <c r="M72" s="79" t="s">
        <v>63</v>
      </c>
      <c r="N72" s="36" t="s">
        <v>4</v>
      </c>
      <c r="O72" s="79" t="s">
        <v>63</v>
      </c>
      <c r="P72" s="13"/>
      <c r="Q72" s="13"/>
      <c r="R72" s="14"/>
    </row>
    <row r="73" spans="1:18" hidden="1" x14ac:dyDescent="0.2">
      <c r="B73" s="37" t="s">
        <v>47</v>
      </c>
      <c r="C73" s="13">
        <f>IF(E23="Please Select","EL",IF(E23="Yes",ROUND((D73*1.05),2),0))</f>
        <v>330</v>
      </c>
      <c r="D73" s="13">
        <f>IF(E23="Please Select","EL",IF(E23="Yes",314.285714,0))</f>
        <v>314.28571399999998</v>
      </c>
      <c r="E73" s="24" t="s">
        <v>30</v>
      </c>
      <c r="F73" s="13">
        <f>VLOOKUP(E21,L20:M26,2,FALSE)</f>
        <v>2</v>
      </c>
      <c r="G73" s="40" t="s">
        <v>15</v>
      </c>
      <c r="H73" s="13"/>
      <c r="I73" s="35" t="s">
        <v>5</v>
      </c>
      <c r="J73" s="35">
        <v>220</v>
      </c>
      <c r="K73" s="35">
        <v>6</v>
      </c>
      <c r="L73" s="35">
        <v>288</v>
      </c>
      <c r="M73" s="35">
        <v>7</v>
      </c>
      <c r="N73" s="35">
        <v>395</v>
      </c>
      <c r="O73" s="80">
        <v>10</v>
      </c>
      <c r="P73" s="13"/>
      <c r="Q73" s="13"/>
      <c r="R73" s="14"/>
    </row>
    <row r="74" spans="1:18" hidden="1" x14ac:dyDescent="0.2">
      <c r="B74" s="37" t="s">
        <v>26</v>
      </c>
      <c r="C74" s="13">
        <v>35</v>
      </c>
      <c r="D74" s="39"/>
      <c r="E74" s="24" t="s">
        <v>31</v>
      </c>
      <c r="F74" s="13">
        <f>VLOOKUP(E22,N20:O22,2,FALSE)</f>
        <v>2</v>
      </c>
      <c r="G74" s="40"/>
      <c r="H74" s="13"/>
      <c r="I74" s="35" t="s">
        <v>6</v>
      </c>
      <c r="J74" s="35">
        <v>288</v>
      </c>
      <c r="K74" s="35">
        <v>7</v>
      </c>
      <c r="L74" s="35">
        <v>395</v>
      </c>
      <c r="M74" s="35">
        <v>10</v>
      </c>
      <c r="N74" s="35">
        <v>549</v>
      </c>
      <c r="O74" s="80">
        <v>14</v>
      </c>
      <c r="P74" s="13"/>
      <c r="Q74" s="13"/>
      <c r="R74" s="14"/>
    </row>
    <row r="75" spans="1:18" hidden="1" x14ac:dyDescent="0.2">
      <c r="B75" s="37" t="s">
        <v>63</v>
      </c>
      <c r="C75" s="24">
        <f>IF(C72="Refers","Refer to Dolmen",IF(E23="Yes",(G76+G83),G76))</f>
        <v>17</v>
      </c>
      <c r="F75" s="24" t="s">
        <v>14</v>
      </c>
      <c r="G75" s="51" t="s">
        <v>64</v>
      </c>
      <c r="H75" s="13"/>
      <c r="I75" s="35" t="s">
        <v>7</v>
      </c>
      <c r="J75" s="35">
        <v>388</v>
      </c>
      <c r="K75" s="35">
        <v>10</v>
      </c>
      <c r="L75" s="35">
        <v>508</v>
      </c>
      <c r="M75" s="35">
        <v>13</v>
      </c>
      <c r="N75" s="35">
        <v>710</v>
      </c>
      <c r="O75" s="80">
        <v>17</v>
      </c>
      <c r="P75" s="13"/>
      <c r="Q75" s="13"/>
      <c r="R75" s="14"/>
    </row>
    <row r="76" spans="1:18" hidden="1" x14ac:dyDescent="0.2">
      <c r="B76" s="37" t="s">
        <v>27</v>
      </c>
      <c r="C76" s="13">
        <f>C74+C72+C73+C75</f>
        <v>724</v>
      </c>
      <c r="D76" s="43"/>
      <c r="E76" s="44" t="s">
        <v>32</v>
      </c>
      <c r="F76" s="13">
        <f>VLOOKUP(F72,E77:F82,2,FALSE)</f>
        <v>342</v>
      </c>
      <c r="G76" s="51">
        <f>VLOOKUP(F72,E77:G82,3,FALSE)</f>
        <v>9</v>
      </c>
      <c r="H76" s="13"/>
      <c r="I76" s="68" t="s">
        <v>8</v>
      </c>
      <c r="J76" s="35">
        <v>556</v>
      </c>
      <c r="K76" s="35">
        <v>14</v>
      </c>
      <c r="L76" s="35">
        <v>891</v>
      </c>
      <c r="M76" s="35">
        <v>22</v>
      </c>
      <c r="N76" s="35">
        <v>1025</v>
      </c>
      <c r="O76" s="81">
        <v>25</v>
      </c>
      <c r="P76" s="13"/>
      <c r="Q76" s="13"/>
      <c r="R76" s="14"/>
    </row>
    <row r="77" spans="1:18" hidden="1" x14ac:dyDescent="0.2">
      <c r="B77" s="37" t="s">
        <v>28</v>
      </c>
      <c r="C77" s="13">
        <f>IF(C76*0.1&gt;45,C76*0.1,45)</f>
        <v>72.400000000000006</v>
      </c>
      <c r="D77" s="43"/>
      <c r="E77" s="13">
        <v>1</v>
      </c>
      <c r="F77" s="13">
        <f>VLOOKUP(E21,I51:O58,F74,FALSE)</f>
        <v>153</v>
      </c>
      <c r="G77" s="51">
        <f>VLOOKUP(E21,I51:O58,(F74+1),FALSE)</f>
        <v>4</v>
      </c>
      <c r="H77" s="13"/>
      <c r="I77" s="68" t="s">
        <v>48</v>
      </c>
      <c r="J77" s="35">
        <v>740</v>
      </c>
      <c r="K77" s="35">
        <v>18</v>
      </c>
      <c r="L77" s="35">
        <v>1188</v>
      </c>
      <c r="M77" s="35">
        <v>29</v>
      </c>
      <c r="N77" s="35">
        <v>1366</v>
      </c>
      <c r="O77" s="81">
        <v>33</v>
      </c>
      <c r="P77" s="13"/>
      <c r="Q77" s="13"/>
      <c r="R77" s="14"/>
    </row>
    <row r="78" spans="1:18" hidden="1" x14ac:dyDescent="0.2">
      <c r="B78" s="41" t="s">
        <v>38</v>
      </c>
      <c r="C78" s="42">
        <f>IF(C72="Refers","Refer to Dolmen",IF(C73="EL","Please Select EL option",(C76+C77)))</f>
        <v>796.4</v>
      </c>
      <c r="D78" s="39"/>
      <c r="E78" s="13">
        <v>2</v>
      </c>
      <c r="F78" s="13">
        <f>VLOOKUP(E21,I95:O102,F74,FALSE)</f>
        <v>176</v>
      </c>
      <c r="G78" s="51">
        <f>VLOOKUP(E21,I95:O102,(F74+1),FALSE)</f>
        <v>5</v>
      </c>
      <c r="H78" s="13"/>
      <c r="I78" s="69" t="s">
        <v>49</v>
      </c>
      <c r="J78" s="35">
        <v>927</v>
      </c>
      <c r="K78" s="35">
        <v>23</v>
      </c>
      <c r="L78" s="35">
        <v>1484</v>
      </c>
      <c r="M78" s="35">
        <v>36</v>
      </c>
      <c r="N78" s="35">
        <v>1708</v>
      </c>
      <c r="O78" s="81">
        <v>41</v>
      </c>
      <c r="P78" s="13"/>
      <c r="Q78" s="13"/>
      <c r="R78" s="14"/>
    </row>
    <row r="79" spans="1:18" hidden="1" x14ac:dyDescent="0.2">
      <c r="B79" s="37" t="s">
        <v>34</v>
      </c>
      <c r="C79" s="43"/>
      <c r="E79" s="13">
        <v>3</v>
      </c>
      <c r="F79" s="13">
        <f>VLOOKUP(E21,I62:O69,F74,FALSE)</f>
        <v>220</v>
      </c>
      <c r="G79" s="51">
        <f>VLOOKUP(E21,I62:O69,(F74+1),FALSE)</f>
        <v>6</v>
      </c>
      <c r="H79" s="13"/>
      <c r="I79" s="69" t="s">
        <v>65</v>
      </c>
      <c r="J79" s="35" t="s">
        <v>10</v>
      </c>
      <c r="K79" s="35" t="s">
        <v>10</v>
      </c>
      <c r="L79" s="35" t="s">
        <v>10</v>
      </c>
      <c r="M79" s="35" t="s">
        <v>10</v>
      </c>
      <c r="N79" s="35" t="s">
        <v>10</v>
      </c>
      <c r="O79" s="35" t="s">
        <v>10</v>
      </c>
      <c r="P79" s="13"/>
      <c r="Q79" s="13"/>
      <c r="R79" s="14"/>
    </row>
    <row r="80" spans="1:18" hidden="1" x14ac:dyDescent="0.2">
      <c r="B80" s="37" t="s">
        <v>35</v>
      </c>
      <c r="D80" s="45"/>
      <c r="E80" s="26">
        <v>4</v>
      </c>
      <c r="F80" s="13">
        <f>VLOOKUP(E21,I73:O80,F74,FALSE)</f>
        <v>288</v>
      </c>
      <c r="G80" s="51">
        <f>VLOOKUP(E21,I73:O80,(F74+1),FALSE)</f>
        <v>7</v>
      </c>
      <c r="H80" s="13"/>
      <c r="I80" s="69" t="s">
        <v>66</v>
      </c>
      <c r="J80" s="35" t="s">
        <v>10</v>
      </c>
      <c r="K80" s="35" t="s">
        <v>10</v>
      </c>
      <c r="L80" s="35" t="s">
        <v>10</v>
      </c>
      <c r="M80" s="35" t="s">
        <v>10</v>
      </c>
      <c r="N80" s="35" t="s">
        <v>10</v>
      </c>
      <c r="O80" s="35" t="s">
        <v>10</v>
      </c>
      <c r="P80" s="13"/>
      <c r="Q80" s="13"/>
      <c r="R80" s="14"/>
    </row>
    <row r="81" spans="2:18" hidden="1" x14ac:dyDescent="0.2">
      <c r="B81" s="37" t="s">
        <v>36</v>
      </c>
      <c r="D81" s="45"/>
      <c r="E81" s="26">
        <v>5</v>
      </c>
      <c r="F81" s="13">
        <f>VLOOKUP(E21,I106:O113,F74,FALSE)</f>
        <v>330</v>
      </c>
      <c r="G81" s="51">
        <f>VLOOKUP(E21,I106:O113,(F74+1),FALSE)</f>
        <v>8</v>
      </c>
      <c r="H81" s="13"/>
      <c r="I81" s="35"/>
      <c r="O81" s="13"/>
      <c r="P81" s="13"/>
      <c r="Q81" s="13"/>
      <c r="R81" s="14"/>
    </row>
    <row r="82" spans="2:18" ht="18" hidden="1" x14ac:dyDescent="0.25">
      <c r="B82" s="37" t="s">
        <v>37</v>
      </c>
      <c r="D82" s="45"/>
      <c r="E82" s="26">
        <v>6</v>
      </c>
      <c r="F82" s="13">
        <f>VLOOKUP(E21,I84:O91,F74,FALSE)</f>
        <v>342</v>
      </c>
      <c r="G82" s="51">
        <f>VLOOKUP(E21,I84:O91,(F74+1),FALSE)</f>
        <v>9</v>
      </c>
      <c r="H82" s="13"/>
      <c r="I82" s="70" t="s">
        <v>13</v>
      </c>
      <c r="O82" s="13"/>
      <c r="P82" s="13"/>
      <c r="Q82" s="13"/>
      <c r="R82" s="14"/>
    </row>
    <row r="83" spans="2:18" hidden="1" x14ac:dyDescent="0.2">
      <c r="D83" s="45"/>
      <c r="E83" s="26"/>
      <c r="F83" s="24" t="s">
        <v>67</v>
      </c>
      <c r="G83" s="14">
        <v>8</v>
      </c>
      <c r="H83" s="13"/>
      <c r="I83" s="35" t="s">
        <v>1</v>
      </c>
      <c r="J83" s="35" t="s">
        <v>2</v>
      </c>
      <c r="K83" s="79" t="s">
        <v>63</v>
      </c>
      <c r="L83" s="35" t="s">
        <v>3</v>
      </c>
      <c r="M83" s="79" t="s">
        <v>63</v>
      </c>
      <c r="N83" s="36" t="s">
        <v>4</v>
      </c>
      <c r="O83" s="79" t="s">
        <v>63</v>
      </c>
      <c r="P83" s="13"/>
      <c r="Q83" s="13"/>
      <c r="R83" s="14"/>
    </row>
    <row r="84" spans="2:18" ht="13.5" hidden="1" thickBot="1" x14ac:dyDescent="0.25">
      <c r="H84" s="13"/>
      <c r="I84" s="35" t="s">
        <v>5</v>
      </c>
      <c r="J84" s="35">
        <v>248</v>
      </c>
      <c r="K84" s="35">
        <v>6</v>
      </c>
      <c r="L84" s="35">
        <v>315</v>
      </c>
      <c r="M84" s="35">
        <v>8</v>
      </c>
      <c r="N84" s="35">
        <v>436</v>
      </c>
      <c r="O84" s="80">
        <v>11</v>
      </c>
      <c r="P84" s="17"/>
      <c r="Q84" s="17"/>
      <c r="R84" s="18"/>
    </row>
    <row r="85" spans="2:18" ht="13.5" hidden="1" thickBot="1" x14ac:dyDescent="0.25">
      <c r="C85" s="26"/>
      <c r="H85" s="13"/>
      <c r="I85" s="35" t="s">
        <v>6</v>
      </c>
      <c r="J85" s="35">
        <v>342</v>
      </c>
      <c r="K85" s="35">
        <v>9</v>
      </c>
      <c r="L85" s="35">
        <v>436</v>
      </c>
      <c r="M85" s="35">
        <v>11</v>
      </c>
      <c r="N85" s="35">
        <v>583</v>
      </c>
      <c r="O85" s="17">
        <v>14</v>
      </c>
    </row>
    <row r="86" spans="2:18" hidden="1" x14ac:dyDescent="0.2">
      <c r="H86" s="13"/>
      <c r="I86" s="35" t="s">
        <v>7</v>
      </c>
      <c r="J86" s="35">
        <v>441</v>
      </c>
      <c r="K86" s="35">
        <v>11</v>
      </c>
      <c r="L86" s="35">
        <v>570</v>
      </c>
      <c r="M86" s="35">
        <v>14</v>
      </c>
      <c r="N86" s="35">
        <v>757</v>
      </c>
      <c r="O86" s="35">
        <v>19</v>
      </c>
    </row>
    <row r="87" spans="2:18" hidden="1" x14ac:dyDescent="0.2">
      <c r="H87" s="13"/>
      <c r="I87" s="68" t="s">
        <v>8</v>
      </c>
      <c r="J87" s="35">
        <v>623</v>
      </c>
      <c r="K87" s="35">
        <v>15</v>
      </c>
      <c r="L87" s="35">
        <v>717</v>
      </c>
      <c r="M87" s="35">
        <v>18</v>
      </c>
      <c r="N87" s="35">
        <v>1091</v>
      </c>
      <c r="O87" s="35">
        <v>26</v>
      </c>
    </row>
    <row r="88" spans="2:18" hidden="1" x14ac:dyDescent="0.2">
      <c r="H88" s="13"/>
      <c r="I88" s="68" t="s">
        <v>48</v>
      </c>
      <c r="J88" s="35">
        <v>829</v>
      </c>
      <c r="K88" s="35">
        <v>20</v>
      </c>
      <c r="L88" s="35">
        <v>956</v>
      </c>
      <c r="M88" s="35">
        <v>23</v>
      </c>
      <c r="N88" s="35">
        <v>1456</v>
      </c>
      <c r="O88" s="35">
        <v>35</v>
      </c>
    </row>
    <row r="89" spans="2:18" hidden="1" x14ac:dyDescent="0.2">
      <c r="H89" s="13"/>
      <c r="I89" s="69" t="s">
        <v>49</v>
      </c>
      <c r="J89" s="35">
        <v>1037</v>
      </c>
      <c r="K89" s="35">
        <v>25</v>
      </c>
      <c r="L89" s="35">
        <v>1196</v>
      </c>
      <c r="M89" s="35">
        <v>29</v>
      </c>
      <c r="N89" s="35">
        <v>1819</v>
      </c>
      <c r="O89" s="35">
        <v>44</v>
      </c>
    </row>
    <row r="90" spans="2:18" hidden="1" x14ac:dyDescent="0.2">
      <c r="H90" s="13"/>
      <c r="I90" s="69" t="s">
        <v>65</v>
      </c>
      <c r="J90" s="35" t="s">
        <v>10</v>
      </c>
      <c r="K90" s="35" t="s">
        <v>10</v>
      </c>
      <c r="L90" s="35" t="s">
        <v>10</v>
      </c>
      <c r="M90" s="35" t="s">
        <v>10</v>
      </c>
      <c r="N90" s="35" t="s">
        <v>10</v>
      </c>
      <c r="O90" s="35" t="s">
        <v>10</v>
      </c>
    </row>
    <row r="91" spans="2:18" hidden="1" x14ac:dyDescent="0.2">
      <c r="H91" s="13"/>
      <c r="I91" s="69" t="s">
        <v>66</v>
      </c>
      <c r="J91" s="35" t="s">
        <v>10</v>
      </c>
      <c r="K91" s="35" t="s">
        <v>10</v>
      </c>
      <c r="L91" s="35" t="s">
        <v>10</v>
      </c>
      <c r="M91" s="35" t="s">
        <v>10</v>
      </c>
      <c r="N91" s="35" t="s">
        <v>10</v>
      </c>
      <c r="O91" s="35" t="s">
        <v>10</v>
      </c>
    </row>
    <row r="92" spans="2:18" hidden="1" x14ac:dyDescent="0.2"/>
    <row r="93" spans="2:18" ht="18" hidden="1" x14ac:dyDescent="0.25">
      <c r="I93" s="31" t="s">
        <v>50</v>
      </c>
    </row>
    <row r="94" spans="2:18" hidden="1" x14ac:dyDescent="0.2">
      <c r="I94" s="35" t="s">
        <v>1</v>
      </c>
      <c r="J94" s="35" t="s">
        <v>2</v>
      </c>
      <c r="K94" s="79" t="s">
        <v>63</v>
      </c>
      <c r="L94" s="35" t="s">
        <v>3</v>
      </c>
      <c r="M94" s="79" t="s">
        <v>63</v>
      </c>
      <c r="N94" s="36" t="s">
        <v>4</v>
      </c>
      <c r="O94" s="79" t="s">
        <v>63</v>
      </c>
    </row>
    <row r="95" spans="2:18" hidden="1" x14ac:dyDescent="0.2">
      <c r="I95" s="35" t="s">
        <v>5</v>
      </c>
      <c r="J95" s="35">
        <v>169</v>
      </c>
      <c r="K95" s="35">
        <v>5</v>
      </c>
      <c r="L95" s="35">
        <v>193</v>
      </c>
      <c r="M95" s="35">
        <v>5</v>
      </c>
      <c r="N95" s="35">
        <v>253</v>
      </c>
      <c r="O95" s="35">
        <v>7</v>
      </c>
    </row>
    <row r="96" spans="2:18" hidden="1" x14ac:dyDescent="0.2">
      <c r="I96" s="35" t="s">
        <v>6</v>
      </c>
      <c r="J96" s="35">
        <v>176</v>
      </c>
      <c r="K96" s="35">
        <v>5</v>
      </c>
      <c r="L96" s="35">
        <v>253</v>
      </c>
      <c r="M96" s="35">
        <v>7</v>
      </c>
      <c r="N96" s="35">
        <v>330</v>
      </c>
      <c r="O96" s="35">
        <v>8</v>
      </c>
    </row>
    <row r="97" spans="2:15" hidden="1" x14ac:dyDescent="0.2">
      <c r="I97" s="35" t="s">
        <v>7</v>
      </c>
      <c r="J97" s="35">
        <v>239</v>
      </c>
      <c r="K97" s="35">
        <v>6</v>
      </c>
      <c r="L97" s="35">
        <v>310</v>
      </c>
      <c r="M97" s="35">
        <v>8</v>
      </c>
      <c r="N97" s="35">
        <v>447</v>
      </c>
      <c r="O97" s="35">
        <v>11</v>
      </c>
    </row>
    <row r="98" spans="2:15" ht="13.5" hidden="1" thickBot="1" x14ac:dyDescent="0.25">
      <c r="D98" s="17"/>
      <c r="E98" s="17"/>
      <c r="F98" s="17"/>
      <c r="G98" s="18"/>
      <c r="I98" s="68" t="s">
        <v>8</v>
      </c>
      <c r="J98" s="35">
        <v>407</v>
      </c>
      <c r="K98" s="35">
        <v>10</v>
      </c>
      <c r="L98" s="35">
        <v>610</v>
      </c>
      <c r="M98" s="35">
        <v>15</v>
      </c>
      <c r="N98" s="35">
        <v>678</v>
      </c>
      <c r="O98" s="35">
        <v>17</v>
      </c>
    </row>
    <row r="99" spans="2:15" hidden="1" x14ac:dyDescent="0.2">
      <c r="I99" s="68" t="s">
        <v>48</v>
      </c>
      <c r="J99" s="35">
        <v>543</v>
      </c>
      <c r="K99" s="35">
        <v>13</v>
      </c>
      <c r="L99" s="35">
        <v>813</v>
      </c>
      <c r="M99" s="35">
        <v>20</v>
      </c>
      <c r="N99" s="35">
        <v>903</v>
      </c>
      <c r="O99" s="35">
        <v>22</v>
      </c>
    </row>
    <row r="100" spans="2:15" ht="13.5" hidden="1" thickBot="1" x14ac:dyDescent="0.25">
      <c r="B100" s="16"/>
      <c r="C100" s="17"/>
      <c r="I100" s="69" t="s">
        <v>49</v>
      </c>
      <c r="J100" s="35">
        <v>680</v>
      </c>
      <c r="K100" s="35">
        <v>17</v>
      </c>
      <c r="L100" s="35">
        <v>1016</v>
      </c>
      <c r="M100" s="35">
        <v>25</v>
      </c>
      <c r="N100" s="35">
        <v>1131</v>
      </c>
      <c r="O100" s="35">
        <v>27</v>
      </c>
    </row>
    <row r="101" spans="2:15" hidden="1" x14ac:dyDescent="0.2">
      <c r="F101" s="38"/>
      <c r="I101" s="69" t="s">
        <v>65</v>
      </c>
      <c r="J101" s="35">
        <v>782</v>
      </c>
      <c r="K101" s="35">
        <v>19</v>
      </c>
      <c r="L101" s="35">
        <v>1167</v>
      </c>
      <c r="M101" s="35">
        <v>28</v>
      </c>
      <c r="N101" s="35">
        <v>1300</v>
      </c>
      <c r="O101" s="80">
        <v>31</v>
      </c>
    </row>
    <row r="102" spans="2:15" hidden="1" x14ac:dyDescent="0.2">
      <c r="F102" s="38"/>
      <c r="I102" s="69" t="s">
        <v>66</v>
      </c>
      <c r="J102" s="35" t="s">
        <v>10</v>
      </c>
      <c r="K102" s="35" t="s">
        <v>10</v>
      </c>
      <c r="L102" s="35" t="s">
        <v>10</v>
      </c>
      <c r="M102" s="35" t="s">
        <v>10</v>
      </c>
      <c r="N102" s="35" t="s">
        <v>10</v>
      </c>
      <c r="O102" s="35" t="s">
        <v>10</v>
      </c>
    </row>
    <row r="103" spans="2:15" hidden="1" x14ac:dyDescent="0.2">
      <c r="C103" s="25"/>
      <c r="F103" s="38"/>
    </row>
    <row r="104" spans="2:15" ht="18" hidden="1" x14ac:dyDescent="0.25">
      <c r="C104" s="25"/>
      <c r="F104" s="64"/>
      <c r="I104" s="31" t="s">
        <v>51</v>
      </c>
    </row>
    <row r="105" spans="2:15" hidden="1" x14ac:dyDescent="0.2">
      <c r="C105" s="21"/>
      <c r="F105" s="38"/>
      <c r="I105" s="35" t="s">
        <v>1</v>
      </c>
      <c r="J105" s="35" t="s">
        <v>2</v>
      </c>
      <c r="K105" s="79" t="s">
        <v>63</v>
      </c>
      <c r="L105" s="35" t="s">
        <v>3</v>
      </c>
      <c r="M105" s="79" t="s">
        <v>63</v>
      </c>
      <c r="N105" s="36" t="s">
        <v>4</v>
      </c>
      <c r="O105" s="79" t="s">
        <v>63</v>
      </c>
    </row>
    <row r="106" spans="2:15" hidden="1" x14ac:dyDescent="0.2">
      <c r="F106" s="38"/>
      <c r="I106" s="35" t="s">
        <v>5</v>
      </c>
      <c r="J106" s="35">
        <v>253</v>
      </c>
      <c r="K106" s="35">
        <v>7</v>
      </c>
      <c r="L106" s="35">
        <v>330</v>
      </c>
      <c r="M106" s="35">
        <v>8</v>
      </c>
      <c r="N106" s="35">
        <v>454</v>
      </c>
      <c r="O106" s="35">
        <v>11</v>
      </c>
    </row>
    <row r="107" spans="2:15" hidden="1" x14ac:dyDescent="0.2">
      <c r="F107" s="38"/>
      <c r="I107" s="35" t="s">
        <v>6</v>
      </c>
      <c r="J107" s="35">
        <v>330</v>
      </c>
      <c r="K107" s="35">
        <v>8</v>
      </c>
      <c r="L107" s="35">
        <v>454</v>
      </c>
      <c r="M107" s="35">
        <v>11</v>
      </c>
      <c r="N107" s="35">
        <v>631</v>
      </c>
      <c r="O107" s="35">
        <v>16</v>
      </c>
    </row>
    <row r="108" spans="2:15" hidden="1" x14ac:dyDescent="0.2">
      <c r="F108" s="38"/>
      <c r="I108" s="35" t="s">
        <v>7</v>
      </c>
      <c r="J108" s="35">
        <v>447</v>
      </c>
      <c r="K108" s="35">
        <v>11</v>
      </c>
      <c r="L108" s="35">
        <v>584</v>
      </c>
      <c r="M108" s="35">
        <v>14</v>
      </c>
      <c r="N108" s="35">
        <v>816</v>
      </c>
      <c r="O108" s="35">
        <v>20</v>
      </c>
    </row>
    <row r="109" spans="2:15" hidden="1" x14ac:dyDescent="0.2">
      <c r="C109" s="25"/>
      <c r="F109" s="64"/>
      <c r="I109" s="68" t="s">
        <v>8</v>
      </c>
      <c r="J109" s="35">
        <v>639</v>
      </c>
      <c r="K109" s="35">
        <v>16</v>
      </c>
      <c r="L109" s="35">
        <v>1025</v>
      </c>
      <c r="M109" s="35">
        <v>25</v>
      </c>
      <c r="N109" s="35">
        <v>1179</v>
      </c>
      <c r="O109" s="35">
        <v>29</v>
      </c>
    </row>
    <row r="110" spans="2:15" hidden="1" x14ac:dyDescent="0.2">
      <c r="C110" s="25"/>
      <c r="I110" s="68" t="s">
        <v>48</v>
      </c>
      <c r="J110" s="35">
        <v>851</v>
      </c>
      <c r="K110" s="35">
        <v>21</v>
      </c>
      <c r="L110" s="35">
        <v>1366</v>
      </c>
      <c r="M110" s="35">
        <v>33</v>
      </c>
      <c r="N110" s="35">
        <v>1571</v>
      </c>
      <c r="O110" s="35">
        <v>38</v>
      </c>
    </row>
    <row r="111" spans="2:15" hidden="1" x14ac:dyDescent="0.2">
      <c r="I111" s="69" t="s">
        <v>49</v>
      </c>
      <c r="J111" s="35">
        <v>1065</v>
      </c>
      <c r="K111" s="35">
        <v>26</v>
      </c>
      <c r="L111" s="35">
        <v>1706</v>
      </c>
      <c r="M111" s="35">
        <v>41</v>
      </c>
      <c r="N111" s="35">
        <v>1965</v>
      </c>
      <c r="O111" s="35">
        <v>47</v>
      </c>
    </row>
    <row r="112" spans="2:15" hidden="1" x14ac:dyDescent="0.2">
      <c r="I112" s="69" t="s">
        <v>65</v>
      </c>
      <c r="J112" s="35" t="s">
        <v>10</v>
      </c>
      <c r="K112" s="35" t="s">
        <v>10</v>
      </c>
      <c r="L112" s="35" t="s">
        <v>10</v>
      </c>
      <c r="M112" s="35" t="s">
        <v>10</v>
      </c>
      <c r="N112" s="35" t="s">
        <v>10</v>
      </c>
      <c r="O112" s="35" t="s">
        <v>10</v>
      </c>
    </row>
    <row r="113" spans="2:15" hidden="1" x14ac:dyDescent="0.2">
      <c r="I113" s="69" t="s">
        <v>66</v>
      </c>
      <c r="J113" s="35" t="s">
        <v>10</v>
      </c>
      <c r="K113" s="35" t="s">
        <v>10</v>
      </c>
      <c r="L113" s="35" t="s">
        <v>10</v>
      </c>
      <c r="M113" s="35" t="s">
        <v>10</v>
      </c>
      <c r="N113" s="35" t="s">
        <v>10</v>
      </c>
      <c r="O113" s="35" t="s">
        <v>10</v>
      </c>
    </row>
    <row r="114" spans="2:15" hidden="1" x14ac:dyDescent="0.2">
      <c r="G114" s="13"/>
    </row>
    <row r="115" spans="2:15" hidden="1" x14ac:dyDescent="0.2">
      <c r="B115" s="13"/>
      <c r="G115" s="13"/>
    </row>
    <row r="116" spans="2:15" hidden="1" x14ac:dyDescent="0.2">
      <c r="B116" s="13"/>
    </row>
    <row r="117" spans="2:15" hidden="1" x14ac:dyDescent="0.2"/>
    <row r="118" spans="2:15" hidden="1" x14ac:dyDescent="0.2"/>
  </sheetData>
  <sheetProtection password="9825" sheet="1" objects="1" scenarios="1" selectLockedCells="1"/>
  <customSheetViews>
    <customSheetView guid="{B43AB4DB-73B0-4E0B-B9A1-1D56E437D35E}" showPageBreaks="1" view="pageBreakPreview">
      <selection activeCell="C39" sqref="C39"/>
    </customSheetView>
    <customSheetView guid="{95F69684-2868-4FC5-861B-727DF29869DE}" showPageBreaks="1" printArea="1" hiddenRows="1" hiddenColumns="1" view="pageBreakPreview">
      <selection activeCell="C39" sqref="C39"/>
      <pageMargins left="0.39370078740157483" right="0.39370078740157483" top="0.78740157480314965" bottom="0.78740157480314965" header="0.51181102362204722" footer="0.51181102362204722"/>
      <printOptions horizontalCentered="1"/>
      <pageSetup orientation="portrait" r:id="rId1"/>
      <headerFooter alignWithMargins="0"/>
    </customSheetView>
  </customSheetViews>
  <mergeCells count="39">
    <mergeCell ref="B38:E38"/>
    <mergeCell ref="B39:E39"/>
    <mergeCell ref="B48:G48"/>
    <mergeCell ref="B40:E40"/>
    <mergeCell ref="B41:E41"/>
    <mergeCell ref="B42:E42"/>
    <mergeCell ref="B43:E43"/>
    <mergeCell ref="B44:E44"/>
    <mergeCell ref="B33:E33"/>
    <mergeCell ref="B34:E34"/>
    <mergeCell ref="B35:E35"/>
    <mergeCell ref="B36:E36"/>
    <mergeCell ref="B37:E37"/>
    <mergeCell ref="F14:G14"/>
    <mergeCell ref="F15:G15"/>
    <mergeCell ref="F16:G16"/>
    <mergeCell ref="F17:G17"/>
    <mergeCell ref="B25:F25"/>
    <mergeCell ref="C63:E63"/>
    <mergeCell ref="B67:G67"/>
    <mergeCell ref="B61:G61"/>
    <mergeCell ref="B60:G60"/>
    <mergeCell ref="B26:G26"/>
    <mergeCell ref="B62:G62"/>
    <mergeCell ref="B45:G45"/>
    <mergeCell ref="B46:E46"/>
    <mergeCell ref="B47:E47"/>
    <mergeCell ref="B49:G52"/>
    <mergeCell ref="B27:E27"/>
    <mergeCell ref="B28:E28"/>
    <mergeCell ref="B29:E29"/>
    <mergeCell ref="B30:E30"/>
    <mergeCell ref="B31:E31"/>
    <mergeCell ref="B32:E32"/>
    <mergeCell ref="C12:D12"/>
    <mergeCell ref="C14:D14"/>
    <mergeCell ref="C15:D15"/>
    <mergeCell ref="C16:D16"/>
    <mergeCell ref="C17:D17"/>
  </mergeCells>
  <conditionalFormatting sqref="E54:E55 C63">
    <cfRule type="cellIs" dxfId="3" priority="16" operator="equal">
      <formula>$B$79</formula>
    </cfRule>
  </conditionalFormatting>
  <conditionalFormatting sqref="E54:E55 C63">
    <cfRule type="cellIs" dxfId="2" priority="13" operator="equal">
      <formula>$B$80</formula>
    </cfRule>
  </conditionalFormatting>
  <conditionalFormatting sqref="E54:E55 C63">
    <cfRule type="cellIs" dxfId="1" priority="14" operator="equal">
      <formula>$B$80</formula>
    </cfRule>
  </conditionalFormatting>
  <conditionalFormatting sqref="E54:E55 C63">
    <cfRule type="cellIs" dxfId="0" priority="15" operator="equal">
      <formula>$B$79</formula>
    </cfRule>
  </conditionalFormatting>
  <dataValidations count="17">
    <dataValidation type="list" showInputMessage="1" showErrorMessage="1" sqref="WVN983090 E65595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E131131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E196667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E262203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E327739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E393275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E458811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E524347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E589883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E655419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E720955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E786491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E852027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E917563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E983099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JD50:JD51 JB24:JB49 WVP50:WVP51 WVN24:WVN49 WLT50:WLT51 WLR24:WLR49 WBX50:WBX51 WBV24:WBV49 VSB50:VSB51 VRZ24:VRZ49 VIF50:VIF51 VID24:VID49 UYJ50:UYJ51 UYH24:UYH49 UON50:UON51 UOL24:UOL49 UER50:UER51 UEP24:UEP49 TUV50:TUV51 TUT24:TUT49 TKZ50:TKZ51 TKX24:TKX49 TBD50:TBD51 TBB24:TBB49 SRH50:SRH51 SRF24:SRF49 SHL50:SHL51 SHJ24:SHJ49 RXP50:RXP51 RXN24:RXN49 RNT50:RNT51 RNR24:RNR49 RDX50:RDX51 RDV24:RDV49 QUB50:QUB51 QTZ24:QTZ49 QKF50:QKF51 QKD24:QKD49 QAJ50:QAJ51 QAH24:QAH49 PQN50:PQN51 PQL24:PQL49 PGR50:PGR51 PGP24:PGP49 OWV50:OWV51 OWT24:OWT49 OMZ50:OMZ51 OMX24:OMX49 ODD50:ODD51 ODB24:ODB49 NTH50:NTH51 NTF24:NTF49 NJL50:NJL51 NJJ24:NJJ49 MZP50:MZP51 MZN24:MZN49 MPT50:MPT51 MPR24:MPR49 MFX50:MFX51 MFV24:MFV49 LWB50:LWB51 LVZ24:LVZ49 LMF50:LMF51 LMD24:LMD49 LCJ50:LCJ51 LCH24:LCH49 KSN50:KSN51 KSL24:KSL49 KIR50:KIR51 KIP24:KIP49 JYV50:JYV51 JYT24:JYT49 JOZ50:JOZ51 JOX24:JOX49 JFD50:JFD51 JFB24:JFB49 IVH50:IVH51 IVF24:IVF49 ILL50:ILL51 ILJ24:ILJ49 IBP50:IBP51 IBN24:IBN49 HRT50:HRT51 HRR24:HRR49 HHX50:HHX51 HHV24:HHV49 GYB50:GYB51 GXZ24:GXZ49 GOF50:GOF51 GOD24:GOD49 GEJ50:GEJ51 GEH24:GEH49 FUN50:FUN51 FUL24:FUL49 FKR50:FKR51 FKP24:FKP49 FAV50:FAV51 FAT24:FAT49 EQZ50:EQZ51 EQX24:EQX49 EHD50:EHD51 EHB24:EHB49 DXH50:DXH51 DXF24:DXF49 DNL50:DNL51 DNJ24:DNJ49 DDP50:DDP51 DDN24:DDN49 CTT50:CTT51 CTR24:CTR49 CJX50:CJX51 CJV24:CJV49 CAB50:CAB51 BZZ24:BZZ49 BQF50:BQF51 BQD24:BQD49 BGJ50:BGJ51 BGH24:BGH49 AWN50:AWN51 AWL24:AWL49 AMR50:AMR51 AMP24:AMP49 ACV50:ACV51 ACT24:ACT49 SZ50:SZ51 SX24:SX49">
      <formula1>"Yes,No"</formula1>
    </dataValidation>
    <dataValidation type="list" showInputMessage="1" showErrorMessage="1" sqref="WVN983086 WLR983086 WBV983086 VRZ983086 VID983086 UYH983086 UOL983086 UEP983086 TUT983086 TKX983086 TBB983086 SRF983086 SHJ983086 RXN983086 RNR983086 RDV983086 QTZ983086 QKD983086 QAH983086 PQL983086 PGP983086 OWT983086 OMX983086 ODB983086 NTF983086 NJJ983086 MZN983086 MPR983086 MFV983086 LVZ983086 LMD983086 LCH983086 KSL983086 KIP983086 JYT983086 JOX983086 JFB983086 IVF983086 ILJ983086 IBN983086 HRR983086 HHV983086 GXZ983086 GOD983086 GEH983086 FUL983086 FKP983086 FAT983086 EQX983086 EHB983086 DXF983086 DNJ983086 DDN983086 CTR983086 CJV983086 BZZ983086 BQD983086 BGH983086 AWL983086 AMP983086 ACT983086 SX983086 JB983086 E983095 WVN917550 WLR917550 WBV917550 VRZ917550 VID917550 UYH917550 UOL917550 UEP917550 TUT917550 TKX917550 TBB917550 SRF917550 SHJ917550 RXN917550 RNR917550 RDV917550 QTZ917550 QKD917550 QAH917550 PQL917550 PGP917550 OWT917550 OMX917550 ODB917550 NTF917550 NJJ917550 MZN917550 MPR917550 MFV917550 LVZ917550 LMD917550 LCH917550 KSL917550 KIP917550 JYT917550 JOX917550 JFB917550 IVF917550 ILJ917550 IBN917550 HRR917550 HHV917550 GXZ917550 GOD917550 GEH917550 FUL917550 FKP917550 FAT917550 EQX917550 EHB917550 DXF917550 DNJ917550 DDN917550 CTR917550 CJV917550 BZZ917550 BQD917550 BGH917550 AWL917550 AMP917550 ACT917550 SX917550 JB917550 E917559 WVN852014 WLR852014 WBV852014 VRZ852014 VID852014 UYH852014 UOL852014 UEP852014 TUT852014 TKX852014 TBB852014 SRF852014 SHJ852014 RXN852014 RNR852014 RDV852014 QTZ852014 QKD852014 QAH852014 PQL852014 PGP852014 OWT852014 OMX852014 ODB852014 NTF852014 NJJ852014 MZN852014 MPR852014 MFV852014 LVZ852014 LMD852014 LCH852014 KSL852014 KIP852014 JYT852014 JOX852014 JFB852014 IVF852014 ILJ852014 IBN852014 HRR852014 HHV852014 GXZ852014 GOD852014 GEH852014 FUL852014 FKP852014 FAT852014 EQX852014 EHB852014 DXF852014 DNJ852014 DDN852014 CTR852014 CJV852014 BZZ852014 BQD852014 BGH852014 AWL852014 AMP852014 ACT852014 SX852014 JB852014 E852023 WVN786478 WLR786478 WBV786478 VRZ786478 VID786478 UYH786478 UOL786478 UEP786478 TUT786478 TKX786478 TBB786478 SRF786478 SHJ786478 RXN786478 RNR786478 RDV786478 QTZ786478 QKD786478 QAH786478 PQL786478 PGP786478 OWT786478 OMX786478 ODB786478 NTF786478 NJJ786478 MZN786478 MPR786478 MFV786478 LVZ786478 LMD786478 LCH786478 KSL786478 KIP786478 JYT786478 JOX786478 JFB786478 IVF786478 ILJ786478 IBN786478 HRR786478 HHV786478 GXZ786478 GOD786478 GEH786478 FUL786478 FKP786478 FAT786478 EQX786478 EHB786478 DXF786478 DNJ786478 DDN786478 CTR786478 CJV786478 BZZ786478 BQD786478 BGH786478 AWL786478 AMP786478 ACT786478 SX786478 JB786478 E786487 WVN720942 WLR720942 WBV720942 VRZ720942 VID720942 UYH720942 UOL720942 UEP720942 TUT720942 TKX720942 TBB720942 SRF720942 SHJ720942 RXN720942 RNR720942 RDV720942 QTZ720942 QKD720942 QAH720942 PQL720942 PGP720942 OWT720942 OMX720942 ODB720942 NTF720942 NJJ720942 MZN720942 MPR720942 MFV720942 LVZ720942 LMD720942 LCH720942 KSL720942 KIP720942 JYT720942 JOX720942 JFB720942 IVF720942 ILJ720942 IBN720942 HRR720942 HHV720942 GXZ720942 GOD720942 GEH720942 FUL720942 FKP720942 FAT720942 EQX720942 EHB720942 DXF720942 DNJ720942 DDN720942 CTR720942 CJV720942 BZZ720942 BQD720942 BGH720942 AWL720942 AMP720942 ACT720942 SX720942 JB720942 E720951 WVN655406 WLR655406 WBV655406 VRZ655406 VID655406 UYH655406 UOL655406 UEP655406 TUT655406 TKX655406 TBB655406 SRF655406 SHJ655406 RXN655406 RNR655406 RDV655406 QTZ655406 QKD655406 QAH655406 PQL655406 PGP655406 OWT655406 OMX655406 ODB655406 NTF655406 NJJ655406 MZN655406 MPR655406 MFV655406 LVZ655406 LMD655406 LCH655406 KSL655406 KIP655406 JYT655406 JOX655406 JFB655406 IVF655406 ILJ655406 IBN655406 HRR655406 HHV655406 GXZ655406 GOD655406 GEH655406 FUL655406 FKP655406 FAT655406 EQX655406 EHB655406 DXF655406 DNJ655406 DDN655406 CTR655406 CJV655406 BZZ655406 BQD655406 BGH655406 AWL655406 AMP655406 ACT655406 SX655406 JB655406 E655415 WVN589870 WLR589870 WBV589870 VRZ589870 VID589870 UYH589870 UOL589870 UEP589870 TUT589870 TKX589870 TBB589870 SRF589870 SHJ589870 RXN589870 RNR589870 RDV589870 QTZ589870 QKD589870 QAH589870 PQL589870 PGP589870 OWT589870 OMX589870 ODB589870 NTF589870 NJJ589870 MZN589870 MPR589870 MFV589870 LVZ589870 LMD589870 LCH589870 KSL589870 KIP589870 JYT589870 JOX589870 JFB589870 IVF589870 ILJ589870 IBN589870 HRR589870 HHV589870 GXZ589870 GOD589870 GEH589870 FUL589870 FKP589870 FAT589870 EQX589870 EHB589870 DXF589870 DNJ589870 DDN589870 CTR589870 CJV589870 BZZ589870 BQD589870 BGH589870 AWL589870 AMP589870 ACT589870 SX589870 JB589870 E589879 WVN524334 WLR524334 WBV524334 VRZ524334 VID524334 UYH524334 UOL524334 UEP524334 TUT524334 TKX524334 TBB524334 SRF524334 SHJ524334 RXN524334 RNR524334 RDV524334 QTZ524334 QKD524334 QAH524334 PQL524334 PGP524334 OWT524334 OMX524334 ODB524334 NTF524334 NJJ524334 MZN524334 MPR524334 MFV524334 LVZ524334 LMD524334 LCH524334 KSL524334 KIP524334 JYT524334 JOX524334 JFB524334 IVF524334 ILJ524334 IBN524334 HRR524334 HHV524334 GXZ524334 GOD524334 GEH524334 FUL524334 FKP524334 FAT524334 EQX524334 EHB524334 DXF524334 DNJ524334 DDN524334 CTR524334 CJV524334 BZZ524334 BQD524334 BGH524334 AWL524334 AMP524334 ACT524334 SX524334 JB524334 E524343 WVN458798 WLR458798 WBV458798 VRZ458798 VID458798 UYH458798 UOL458798 UEP458798 TUT458798 TKX458798 TBB458798 SRF458798 SHJ458798 RXN458798 RNR458798 RDV458798 QTZ458798 QKD458798 QAH458798 PQL458798 PGP458798 OWT458798 OMX458798 ODB458798 NTF458798 NJJ458798 MZN458798 MPR458798 MFV458798 LVZ458798 LMD458798 LCH458798 KSL458798 KIP458798 JYT458798 JOX458798 JFB458798 IVF458798 ILJ458798 IBN458798 HRR458798 HHV458798 GXZ458798 GOD458798 GEH458798 FUL458798 FKP458798 FAT458798 EQX458798 EHB458798 DXF458798 DNJ458798 DDN458798 CTR458798 CJV458798 BZZ458798 BQD458798 BGH458798 AWL458798 AMP458798 ACT458798 SX458798 JB458798 E458807 WVN393262 WLR393262 WBV393262 VRZ393262 VID393262 UYH393262 UOL393262 UEP393262 TUT393262 TKX393262 TBB393262 SRF393262 SHJ393262 RXN393262 RNR393262 RDV393262 QTZ393262 QKD393262 QAH393262 PQL393262 PGP393262 OWT393262 OMX393262 ODB393262 NTF393262 NJJ393262 MZN393262 MPR393262 MFV393262 LVZ393262 LMD393262 LCH393262 KSL393262 KIP393262 JYT393262 JOX393262 JFB393262 IVF393262 ILJ393262 IBN393262 HRR393262 HHV393262 GXZ393262 GOD393262 GEH393262 FUL393262 FKP393262 FAT393262 EQX393262 EHB393262 DXF393262 DNJ393262 DDN393262 CTR393262 CJV393262 BZZ393262 BQD393262 BGH393262 AWL393262 AMP393262 ACT393262 SX393262 JB393262 E393271 WVN327726 WLR327726 WBV327726 VRZ327726 VID327726 UYH327726 UOL327726 UEP327726 TUT327726 TKX327726 TBB327726 SRF327726 SHJ327726 RXN327726 RNR327726 RDV327726 QTZ327726 QKD327726 QAH327726 PQL327726 PGP327726 OWT327726 OMX327726 ODB327726 NTF327726 NJJ327726 MZN327726 MPR327726 MFV327726 LVZ327726 LMD327726 LCH327726 KSL327726 KIP327726 JYT327726 JOX327726 JFB327726 IVF327726 ILJ327726 IBN327726 HRR327726 HHV327726 GXZ327726 GOD327726 GEH327726 FUL327726 FKP327726 FAT327726 EQX327726 EHB327726 DXF327726 DNJ327726 DDN327726 CTR327726 CJV327726 BZZ327726 BQD327726 BGH327726 AWL327726 AMP327726 ACT327726 SX327726 JB327726 E327735 WVN262190 WLR262190 WBV262190 VRZ262190 VID262190 UYH262190 UOL262190 UEP262190 TUT262190 TKX262190 TBB262190 SRF262190 SHJ262190 RXN262190 RNR262190 RDV262190 QTZ262190 QKD262190 QAH262190 PQL262190 PGP262190 OWT262190 OMX262190 ODB262190 NTF262190 NJJ262190 MZN262190 MPR262190 MFV262190 LVZ262190 LMD262190 LCH262190 KSL262190 KIP262190 JYT262190 JOX262190 JFB262190 IVF262190 ILJ262190 IBN262190 HRR262190 HHV262190 GXZ262190 GOD262190 GEH262190 FUL262190 FKP262190 FAT262190 EQX262190 EHB262190 DXF262190 DNJ262190 DDN262190 CTR262190 CJV262190 BZZ262190 BQD262190 BGH262190 AWL262190 AMP262190 ACT262190 SX262190 JB262190 E262199 WVN196654 WLR196654 WBV196654 VRZ196654 VID196654 UYH196654 UOL196654 UEP196654 TUT196654 TKX196654 TBB196654 SRF196654 SHJ196654 RXN196654 RNR196654 RDV196654 QTZ196654 QKD196654 QAH196654 PQL196654 PGP196654 OWT196654 OMX196654 ODB196654 NTF196654 NJJ196654 MZN196654 MPR196654 MFV196654 LVZ196654 LMD196654 LCH196654 KSL196654 KIP196654 JYT196654 JOX196654 JFB196654 IVF196654 ILJ196654 IBN196654 HRR196654 HHV196654 GXZ196654 GOD196654 GEH196654 FUL196654 FKP196654 FAT196654 EQX196654 EHB196654 DXF196654 DNJ196654 DDN196654 CTR196654 CJV196654 BZZ196654 BQD196654 BGH196654 AWL196654 AMP196654 ACT196654 SX196654 JB196654 E196663 WVN131118 WLR131118 WBV131118 VRZ131118 VID131118 UYH131118 UOL131118 UEP131118 TUT131118 TKX131118 TBB131118 SRF131118 SHJ131118 RXN131118 RNR131118 RDV131118 QTZ131118 QKD131118 QAH131118 PQL131118 PGP131118 OWT131118 OMX131118 ODB131118 NTF131118 NJJ131118 MZN131118 MPR131118 MFV131118 LVZ131118 LMD131118 LCH131118 KSL131118 KIP131118 JYT131118 JOX131118 JFB131118 IVF131118 ILJ131118 IBN131118 HRR131118 HHV131118 GXZ131118 GOD131118 GEH131118 FUL131118 FKP131118 FAT131118 EQX131118 EHB131118 DXF131118 DNJ131118 DDN131118 CTR131118 CJV131118 BZZ131118 BQD131118 BGH131118 AWL131118 AMP131118 ACT131118 SX131118 JB131118 E131127 WVN65582 WLR65582 WBV65582 VRZ65582 VID65582 UYH65582 UOL65582 UEP65582 TUT65582 TKX65582 TBB65582 SRF65582 SHJ65582 RXN65582 RNR65582 RDV65582 QTZ65582 QKD65582 QAH65582 PQL65582 PGP65582 OWT65582 OMX65582 ODB65582 NTF65582 NJJ65582 MZN65582 MPR65582 MFV65582 LVZ65582 LMD65582 LCH65582 KSL65582 KIP65582 JYT65582 JOX65582 JFB65582 IVF65582 ILJ65582 IBN65582 HRR65582 HHV65582 GXZ65582 GOD65582 GEH65582 FUL65582 FKP65582 FAT65582 EQX65582 EHB65582 DXF65582 DNJ65582 DDN65582 CTR65582 CJV65582 BZZ65582 BQD65582 BGH65582 AWL65582 AMP65582 ACT65582 SX65582 JB65582 E65591 WVN20 WLR20 WBV20 VRZ20 VID20 UYH20 UOL20 UEP20 TUT20 TKX20 TBB20 SRF20 SHJ20 RXN20 RNR20 RDV20 QTZ20 QKD20 QAH20 PQL20 PGP20 OWT20 OMX20 ODB20 NTF20 NJJ20 MZN20 MPR20 MFV20 LVZ20 LMD20 LCH20 KSL20 KIP20 JYT20 JOX20 JFB20 IVF20 ILJ20 IBN20 HRR20 HHV20 GXZ20 GOD20 GEH20 FUL20 FKP20 FAT20 EQX20 EHB20 DXF20 DNJ20 DDN20 CTR20 CJV20 BZZ20 BQD20 BGH20 AWL20 AMP20 ACT20 SX20 JB20">
      <formula1>$B$70:$B$71</formula1>
    </dataValidation>
    <dataValidation allowBlank="1" showInputMessage="1" showErrorMessage="1" errorTitle="Value to high" error="Maximum value 20,000" sqref="C110 JB99 SX99 ACT99 AMP99 AWL99 BGH99 BQD99 BZZ99 CJV99 CTR99 DDN99 DNJ99 DXF99 EHB99 EQX99 FAT99 FKP99 FUL99 GEH99 GOD99 GXZ99 HHV99 HRR99 IBN99 ILJ99 IVF99 JFB99 JOX99 JYT99 KIP99 KSL99 LCH99 LMD99 LVZ99 MFV99 MPR99 MZN99 NJJ99 NTF99 ODB99 OMX99 OWT99 PGP99 PQL99 QAH99 QKD99 QTZ99 RDV99 RNR99 RXN99 SHJ99 SRF99 TBB99 TKX99 TUT99 UEP99 UOL99 UYH99 VID99 VRZ99 WBV99 WLR99 WVN99 C65646 IZ65635 SV65635 ACR65635 AMN65635 AWJ65635 BGF65635 BQB65635 BZX65635 CJT65635 CTP65635 DDL65635 DNH65635 DXD65635 EGZ65635 EQV65635 FAR65635 FKN65635 FUJ65635 GEF65635 GOB65635 GXX65635 HHT65635 HRP65635 IBL65635 ILH65635 IVD65635 JEZ65635 JOV65635 JYR65635 KIN65635 KSJ65635 LCF65635 LMB65635 LVX65635 MFT65635 MPP65635 MZL65635 NJH65635 NTD65635 OCZ65635 OMV65635 OWR65635 PGN65635 PQJ65635 QAF65635 QKB65635 QTX65635 RDT65635 RNP65635 RXL65635 SHH65635 SRD65635 TAZ65635 TKV65635 TUR65635 UEN65635 UOJ65635 UYF65635 VIB65635 VRX65635 WBT65635 WLP65635 WVL65635 C131182 IZ131171 SV131171 ACR131171 AMN131171 AWJ131171 BGF131171 BQB131171 BZX131171 CJT131171 CTP131171 DDL131171 DNH131171 DXD131171 EGZ131171 EQV131171 FAR131171 FKN131171 FUJ131171 GEF131171 GOB131171 GXX131171 HHT131171 HRP131171 IBL131171 ILH131171 IVD131171 JEZ131171 JOV131171 JYR131171 KIN131171 KSJ131171 LCF131171 LMB131171 LVX131171 MFT131171 MPP131171 MZL131171 NJH131171 NTD131171 OCZ131171 OMV131171 OWR131171 PGN131171 PQJ131171 QAF131171 QKB131171 QTX131171 RDT131171 RNP131171 RXL131171 SHH131171 SRD131171 TAZ131171 TKV131171 TUR131171 UEN131171 UOJ131171 UYF131171 VIB131171 VRX131171 WBT131171 WLP131171 WVL131171 C196718 IZ196707 SV196707 ACR196707 AMN196707 AWJ196707 BGF196707 BQB196707 BZX196707 CJT196707 CTP196707 DDL196707 DNH196707 DXD196707 EGZ196707 EQV196707 FAR196707 FKN196707 FUJ196707 GEF196707 GOB196707 GXX196707 HHT196707 HRP196707 IBL196707 ILH196707 IVD196707 JEZ196707 JOV196707 JYR196707 KIN196707 KSJ196707 LCF196707 LMB196707 LVX196707 MFT196707 MPP196707 MZL196707 NJH196707 NTD196707 OCZ196707 OMV196707 OWR196707 PGN196707 PQJ196707 QAF196707 QKB196707 QTX196707 RDT196707 RNP196707 RXL196707 SHH196707 SRD196707 TAZ196707 TKV196707 TUR196707 UEN196707 UOJ196707 UYF196707 VIB196707 VRX196707 WBT196707 WLP196707 WVL196707 C262254 IZ262243 SV262243 ACR262243 AMN262243 AWJ262243 BGF262243 BQB262243 BZX262243 CJT262243 CTP262243 DDL262243 DNH262243 DXD262243 EGZ262243 EQV262243 FAR262243 FKN262243 FUJ262243 GEF262243 GOB262243 GXX262243 HHT262243 HRP262243 IBL262243 ILH262243 IVD262243 JEZ262243 JOV262243 JYR262243 KIN262243 KSJ262243 LCF262243 LMB262243 LVX262243 MFT262243 MPP262243 MZL262243 NJH262243 NTD262243 OCZ262243 OMV262243 OWR262243 PGN262243 PQJ262243 QAF262243 QKB262243 QTX262243 RDT262243 RNP262243 RXL262243 SHH262243 SRD262243 TAZ262243 TKV262243 TUR262243 UEN262243 UOJ262243 UYF262243 VIB262243 VRX262243 WBT262243 WLP262243 WVL262243 C327790 IZ327779 SV327779 ACR327779 AMN327779 AWJ327779 BGF327779 BQB327779 BZX327779 CJT327779 CTP327779 DDL327779 DNH327779 DXD327779 EGZ327779 EQV327779 FAR327779 FKN327779 FUJ327779 GEF327779 GOB327779 GXX327779 HHT327779 HRP327779 IBL327779 ILH327779 IVD327779 JEZ327779 JOV327779 JYR327779 KIN327779 KSJ327779 LCF327779 LMB327779 LVX327779 MFT327779 MPP327779 MZL327779 NJH327779 NTD327779 OCZ327779 OMV327779 OWR327779 PGN327779 PQJ327779 QAF327779 QKB327779 QTX327779 RDT327779 RNP327779 RXL327779 SHH327779 SRD327779 TAZ327779 TKV327779 TUR327779 UEN327779 UOJ327779 UYF327779 VIB327779 VRX327779 WBT327779 WLP327779 WVL327779 C393326 IZ393315 SV393315 ACR393315 AMN393315 AWJ393315 BGF393315 BQB393315 BZX393315 CJT393315 CTP393315 DDL393315 DNH393315 DXD393315 EGZ393315 EQV393315 FAR393315 FKN393315 FUJ393315 GEF393315 GOB393315 GXX393315 HHT393315 HRP393315 IBL393315 ILH393315 IVD393315 JEZ393315 JOV393315 JYR393315 KIN393315 KSJ393315 LCF393315 LMB393315 LVX393315 MFT393315 MPP393315 MZL393315 NJH393315 NTD393315 OCZ393315 OMV393315 OWR393315 PGN393315 PQJ393315 QAF393315 QKB393315 QTX393315 RDT393315 RNP393315 RXL393315 SHH393315 SRD393315 TAZ393315 TKV393315 TUR393315 UEN393315 UOJ393315 UYF393315 VIB393315 VRX393315 WBT393315 WLP393315 WVL393315 C458862 IZ458851 SV458851 ACR458851 AMN458851 AWJ458851 BGF458851 BQB458851 BZX458851 CJT458851 CTP458851 DDL458851 DNH458851 DXD458851 EGZ458851 EQV458851 FAR458851 FKN458851 FUJ458851 GEF458851 GOB458851 GXX458851 HHT458851 HRP458851 IBL458851 ILH458851 IVD458851 JEZ458851 JOV458851 JYR458851 KIN458851 KSJ458851 LCF458851 LMB458851 LVX458851 MFT458851 MPP458851 MZL458851 NJH458851 NTD458851 OCZ458851 OMV458851 OWR458851 PGN458851 PQJ458851 QAF458851 QKB458851 QTX458851 RDT458851 RNP458851 RXL458851 SHH458851 SRD458851 TAZ458851 TKV458851 TUR458851 UEN458851 UOJ458851 UYF458851 VIB458851 VRX458851 WBT458851 WLP458851 WVL458851 C524398 IZ524387 SV524387 ACR524387 AMN524387 AWJ524387 BGF524387 BQB524387 BZX524387 CJT524387 CTP524387 DDL524387 DNH524387 DXD524387 EGZ524387 EQV524387 FAR524387 FKN524387 FUJ524387 GEF524387 GOB524387 GXX524387 HHT524387 HRP524387 IBL524387 ILH524387 IVD524387 JEZ524387 JOV524387 JYR524387 KIN524387 KSJ524387 LCF524387 LMB524387 LVX524387 MFT524387 MPP524387 MZL524387 NJH524387 NTD524387 OCZ524387 OMV524387 OWR524387 PGN524387 PQJ524387 QAF524387 QKB524387 QTX524387 RDT524387 RNP524387 RXL524387 SHH524387 SRD524387 TAZ524387 TKV524387 TUR524387 UEN524387 UOJ524387 UYF524387 VIB524387 VRX524387 WBT524387 WLP524387 WVL524387 C589934 IZ589923 SV589923 ACR589923 AMN589923 AWJ589923 BGF589923 BQB589923 BZX589923 CJT589923 CTP589923 DDL589923 DNH589923 DXD589923 EGZ589923 EQV589923 FAR589923 FKN589923 FUJ589923 GEF589923 GOB589923 GXX589923 HHT589923 HRP589923 IBL589923 ILH589923 IVD589923 JEZ589923 JOV589923 JYR589923 KIN589923 KSJ589923 LCF589923 LMB589923 LVX589923 MFT589923 MPP589923 MZL589923 NJH589923 NTD589923 OCZ589923 OMV589923 OWR589923 PGN589923 PQJ589923 QAF589923 QKB589923 QTX589923 RDT589923 RNP589923 RXL589923 SHH589923 SRD589923 TAZ589923 TKV589923 TUR589923 UEN589923 UOJ589923 UYF589923 VIB589923 VRX589923 WBT589923 WLP589923 WVL589923 C655470 IZ655459 SV655459 ACR655459 AMN655459 AWJ655459 BGF655459 BQB655459 BZX655459 CJT655459 CTP655459 DDL655459 DNH655459 DXD655459 EGZ655459 EQV655459 FAR655459 FKN655459 FUJ655459 GEF655459 GOB655459 GXX655459 HHT655459 HRP655459 IBL655459 ILH655459 IVD655459 JEZ655459 JOV655459 JYR655459 KIN655459 KSJ655459 LCF655459 LMB655459 LVX655459 MFT655459 MPP655459 MZL655459 NJH655459 NTD655459 OCZ655459 OMV655459 OWR655459 PGN655459 PQJ655459 QAF655459 QKB655459 QTX655459 RDT655459 RNP655459 RXL655459 SHH655459 SRD655459 TAZ655459 TKV655459 TUR655459 UEN655459 UOJ655459 UYF655459 VIB655459 VRX655459 WBT655459 WLP655459 WVL655459 C721006 IZ720995 SV720995 ACR720995 AMN720995 AWJ720995 BGF720995 BQB720995 BZX720995 CJT720995 CTP720995 DDL720995 DNH720995 DXD720995 EGZ720995 EQV720995 FAR720995 FKN720995 FUJ720995 GEF720995 GOB720995 GXX720995 HHT720995 HRP720995 IBL720995 ILH720995 IVD720995 JEZ720995 JOV720995 JYR720995 KIN720995 KSJ720995 LCF720995 LMB720995 LVX720995 MFT720995 MPP720995 MZL720995 NJH720995 NTD720995 OCZ720995 OMV720995 OWR720995 PGN720995 PQJ720995 QAF720995 QKB720995 QTX720995 RDT720995 RNP720995 RXL720995 SHH720995 SRD720995 TAZ720995 TKV720995 TUR720995 UEN720995 UOJ720995 UYF720995 VIB720995 VRX720995 WBT720995 WLP720995 WVL720995 C786542 IZ786531 SV786531 ACR786531 AMN786531 AWJ786531 BGF786531 BQB786531 BZX786531 CJT786531 CTP786531 DDL786531 DNH786531 DXD786531 EGZ786531 EQV786531 FAR786531 FKN786531 FUJ786531 GEF786531 GOB786531 GXX786531 HHT786531 HRP786531 IBL786531 ILH786531 IVD786531 JEZ786531 JOV786531 JYR786531 KIN786531 KSJ786531 LCF786531 LMB786531 LVX786531 MFT786531 MPP786531 MZL786531 NJH786531 NTD786531 OCZ786531 OMV786531 OWR786531 PGN786531 PQJ786531 QAF786531 QKB786531 QTX786531 RDT786531 RNP786531 RXL786531 SHH786531 SRD786531 TAZ786531 TKV786531 TUR786531 UEN786531 UOJ786531 UYF786531 VIB786531 VRX786531 WBT786531 WLP786531 WVL786531 C852078 IZ852067 SV852067 ACR852067 AMN852067 AWJ852067 BGF852067 BQB852067 BZX852067 CJT852067 CTP852067 DDL852067 DNH852067 DXD852067 EGZ852067 EQV852067 FAR852067 FKN852067 FUJ852067 GEF852067 GOB852067 GXX852067 HHT852067 HRP852067 IBL852067 ILH852067 IVD852067 JEZ852067 JOV852067 JYR852067 KIN852067 KSJ852067 LCF852067 LMB852067 LVX852067 MFT852067 MPP852067 MZL852067 NJH852067 NTD852067 OCZ852067 OMV852067 OWR852067 PGN852067 PQJ852067 QAF852067 QKB852067 QTX852067 RDT852067 RNP852067 RXL852067 SHH852067 SRD852067 TAZ852067 TKV852067 TUR852067 UEN852067 UOJ852067 UYF852067 VIB852067 VRX852067 WBT852067 WLP852067 WVL852067 C917614 IZ917603 SV917603 ACR917603 AMN917603 AWJ917603 BGF917603 BQB917603 BZX917603 CJT917603 CTP917603 DDL917603 DNH917603 DXD917603 EGZ917603 EQV917603 FAR917603 FKN917603 FUJ917603 GEF917603 GOB917603 GXX917603 HHT917603 HRP917603 IBL917603 ILH917603 IVD917603 JEZ917603 JOV917603 JYR917603 KIN917603 KSJ917603 LCF917603 LMB917603 LVX917603 MFT917603 MPP917603 MZL917603 NJH917603 NTD917603 OCZ917603 OMV917603 OWR917603 PGN917603 PQJ917603 QAF917603 QKB917603 QTX917603 RDT917603 RNP917603 RXL917603 SHH917603 SRD917603 TAZ917603 TKV917603 TUR917603 UEN917603 UOJ917603 UYF917603 VIB917603 VRX917603 WBT917603 WLP917603 WVL917603 C983150 IZ983139 SV983139 ACR983139 AMN983139 AWJ983139 BGF983139 BQB983139 BZX983139 CJT983139 CTP983139 DDL983139 DNH983139 DXD983139 EGZ983139 EQV983139 FAR983139 FKN983139 FUJ983139 GEF983139 GOB983139 GXX983139 HHT983139 HRP983139 IBL983139 ILH983139 IVD983139 JEZ983139 JOV983139 JYR983139 KIN983139 KSJ983139 LCF983139 LMB983139 LVX983139 MFT983139 MPP983139 MZL983139 NJH983139 NTD983139 OCZ983139 OMV983139 OWR983139 PGN983139 PQJ983139 QAF983139 QKB983139 QTX983139 RDT983139 RNP983139 RXL983139 SHH983139 SRD983139 TAZ983139 TKV983139 TUR983139 UEN983139 UOJ983139 UYF983139 VIB983139 VRX983139 WBT983139 WLP983139 WVL983139"/>
    <dataValidation type="list" showInputMessage="1" showErrorMessage="1" sqref="C105 WVL983134 WLP983134 WBT983134 VRX983134 VIB983134 UYF983134 UOJ983134 UEN983134 TUR983134 TKV983134 TAZ983134 SRD983134 SHH983134 RXL983134 RNP983134 RDT983134 QTX983134 QKB983134 QAF983134 PQJ983134 PGN983134 OWR983134 OMV983134 OCZ983134 NTD983134 NJH983134 MZL983134 MPP983134 MFT983134 LVX983134 LMB983134 LCF983134 KSJ983134 KIN983134 JYR983134 JOV983134 JEZ983134 IVD983134 ILH983134 IBL983134 HRP983134 HHT983134 GXX983134 GOB983134 GEF983134 FUJ983134 FKN983134 FAR983134 EQV983134 EGZ983134 DXD983134 DNH983134 DDL983134 CTP983134 CJT983134 BZX983134 BQB983134 BGF983134 AWJ983134 AMN983134 ACR983134 SV983134 IZ983134 C983145 WVL917598 WLP917598 WBT917598 VRX917598 VIB917598 UYF917598 UOJ917598 UEN917598 TUR917598 TKV917598 TAZ917598 SRD917598 SHH917598 RXL917598 RNP917598 RDT917598 QTX917598 QKB917598 QAF917598 PQJ917598 PGN917598 OWR917598 OMV917598 OCZ917598 NTD917598 NJH917598 MZL917598 MPP917598 MFT917598 LVX917598 LMB917598 LCF917598 KSJ917598 KIN917598 JYR917598 JOV917598 JEZ917598 IVD917598 ILH917598 IBL917598 HRP917598 HHT917598 GXX917598 GOB917598 GEF917598 FUJ917598 FKN917598 FAR917598 EQV917598 EGZ917598 DXD917598 DNH917598 DDL917598 CTP917598 CJT917598 BZX917598 BQB917598 BGF917598 AWJ917598 AMN917598 ACR917598 SV917598 IZ917598 C917609 WVL852062 WLP852062 WBT852062 VRX852062 VIB852062 UYF852062 UOJ852062 UEN852062 TUR852062 TKV852062 TAZ852062 SRD852062 SHH852062 RXL852062 RNP852062 RDT852062 QTX852062 QKB852062 QAF852062 PQJ852062 PGN852062 OWR852062 OMV852062 OCZ852062 NTD852062 NJH852062 MZL852062 MPP852062 MFT852062 LVX852062 LMB852062 LCF852062 KSJ852062 KIN852062 JYR852062 JOV852062 JEZ852062 IVD852062 ILH852062 IBL852062 HRP852062 HHT852062 GXX852062 GOB852062 GEF852062 FUJ852062 FKN852062 FAR852062 EQV852062 EGZ852062 DXD852062 DNH852062 DDL852062 CTP852062 CJT852062 BZX852062 BQB852062 BGF852062 AWJ852062 AMN852062 ACR852062 SV852062 IZ852062 C852073 WVL786526 WLP786526 WBT786526 VRX786526 VIB786526 UYF786526 UOJ786526 UEN786526 TUR786526 TKV786526 TAZ786526 SRD786526 SHH786526 RXL786526 RNP786526 RDT786526 QTX786526 QKB786526 QAF786526 PQJ786526 PGN786526 OWR786526 OMV786526 OCZ786526 NTD786526 NJH786526 MZL786526 MPP786526 MFT786526 LVX786526 LMB786526 LCF786526 KSJ786526 KIN786526 JYR786526 JOV786526 JEZ786526 IVD786526 ILH786526 IBL786526 HRP786526 HHT786526 GXX786526 GOB786526 GEF786526 FUJ786526 FKN786526 FAR786526 EQV786526 EGZ786526 DXD786526 DNH786526 DDL786526 CTP786526 CJT786526 BZX786526 BQB786526 BGF786526 AWJ786526 AMN786526 ACR786526 SV786526 IZ786526 C786537 WVL720990 WLP720990 WBT720990 VRX720990 VIB720990 UYF720990 UOJ720990 UEN720990 TUR720990 TKV720990 TAZ720990 SRD720990 SHH720990 RXL720990 RNP720990 RDT720990 QTX720990 QKB720990 QAF720990 PQJ720990 PGN720990 OWR720990 OMV720990 OCZ720990 NTD720990 NJH720990 MZL720990 MPP720990 MFT720990 LVX720990 LMB720990 LCF720990 KSJ720990 KIN720990 JYR720990 JOV720990 JEZ720990 IVD720990 ILH720990 IBL720990 HRP720990 HHT720990 GXX720990 GOB720990 GEF720990 FUJ720990 FKN720990 FAR720990 EQV720990 EGZ720990 DXD720990 DNH720990 DDL720990 CTP720990 CJT720990 BZX720990 BQB720990 BGF720990 AWJ720990 AMN720990 ACR720990 SV720990 IZ720990 C721001 WVL655454 WLP655454 WBT655454 VRX655454 VIB655454 UYF655454 UOJ655454 UEN655454 TUR655454 TKV655454 TAZ655454 SRD655454 SHH655454 RXL655454 RNP655454 RDT655454 QTX655454 QKB655454 QAF655454 PQJ655454 PGN655454 OWR655454 OMV655454 OCZ655454 NTD655454 NJH655454 MZL655454 MPP655454 MFT655454 LVX655454 LMB655454 LCF655454 KSJ655454 KIN655454 JYR655454 JOV655454 JEZ655454 IVD655454 ILH655454 IBL655454 HRP655454 HHT655454 GXX655454 GOB655454 GEF655454 FUJ655454 FKN655454 FAR655454 EQV655454 EGZ655454 DXD655454 DNH655454 DDL655454 CTP655454 CJT655454 BZX655454 BQB655454 BGF655454 AWJ655454 AMN655454 ACR655454 SV655454 IZ655454 C655465 WVL589918 WLP589918 WBT589918 VRX589918 VIB589918 UYF589918 UOJ589918 UEN589918 TUR589918 TKV589918 TAZ589918 SRD589918 SHH589918 RXL589918 RNP589918 RDT589918 QTX589918 QKB589918 QAF589918 PQJ589918 PGN589918 OWR589918 OMV589918 OCZ589918 NTD589918 NJH589918 MZL589918 MPP589918 MFT589918 LVX589918 LMB589918 LCF589918 KSJ589918 KIN589918 JYR589918 JOV589918 JEZ589918 IVD589918 ILH589918 IBL589918 HRP589918 HHT589918 GXX589918 GOB589918 GEF589918 FUJ589918 FKN589918 FAR589918 EQV589918 EGZ589918 DXD589918 DNH589918 DDL589918 CTP589918 CJT589918 BZX589918 BQB589918 BGF589918 AWJ589918 AMN589918 ACR589918 SV589918 IZ589918 C589929 WVL524382 WLP524382 WBT524382 VRX524382 VIB524382 UYF524382 UOJ524382 UEN524382 TUR524382 TKV524382 TAZ524382 SRD524382 SHH524382 RXL524382 RNP524382 RDT524382 QTX524382 QKB524382 QAF524382 PQJ524382 PGN524382 OWR524382 OMV524382 OCZ524382 NTD524382 NJH524382 MZL524382 MPP524382 MFT524382 LVX524382 LMB524382 LCF524382 KSJ524382 KIN524382 JYR524382 JOV524382 JEZ524382 IVD524382 ILH524382 IBL524382 HRP524382 HHT524382 GXX524382 GOB524382 GEF524382 FUJ524382 FKN524382 FAR524382 EQV524382 EGZ524382 DXD524382 DNH524382 DDL524382 CTP524382 CJT524382 BZX524382 BQB524382 BGF524382 AWJ524382 AMN524382 ACR524382 SV524382 IZ524382 C524393 WVL458846 WLP458846 WBT458846 VRX458846 VIB458846 UYF458846 UOJ458846 UEN458846 TUR458846 TKV458846 TAZ458846 SRD458846 SHH458846 RXL458846 RNP458846 RDT458846 QTX458846 QKB458846 QAF458846 PQJ458846 PGN458846 OWR458846 OMV458846 OCZ458846 NTD458846 NJH458846 MZL458846 MPP458846 MFT458846 LVX458846 LMB458846 LCF458846 KSJ458846 KIN458846 JYR458846 JOV458846 JEZ458846 IVD458846 ILH458846 IBL458846 HRP458846 HHT458846 GXX458846 GOB458846 GEF458846 FUJ458846 FKN458846 FAR458846 EQV458846 EGZ458846 DXD458846 DNH458846 DDL458846 CTP458846 CJT458846 BZX458846 BQB458846 BGF458846 AWJ458846 AMN458846 ACR458846 SV458846 IZ458846 C458857 WVL393310 WLP393310 WBT393310 VRX393310 VIB393310 UYF393310 UOJ393310 UEN393310 TUR393310 TKV393310 TAZ393310 SRD393310 SHH393310 RXL393310 RNP393310 RDT393310 QTX393310 QKB393310 QAF393310 PQJ393310 PGN393310 OWR393310 OMV393310 OCZ393310 NTD393310 NJH393310 MZL393310 MPP393310 MFT393310 LVX393310 LMB393310 LCF393310 KSJ393310 KIN393310 JYR393310 JOV393310 JEZ393310 IVD393310 ILH393310 IBL393310 HRP393310 HHT393310 GXX393310 GOB393310 GEF393310 FUJ393310 FKN393310 FAR393310 EQV393310 EGZ393310 DXD393310 DNH393310 DDL393310 CTP393310 CJT393310 BZX393310 BQB393310 BGF393310 AWJ393310 AMN393310 ACR393310 SV393310 IZ393310 C393321 WVL327774 WLP327774 WBT327774 VRX327774 VIB327774 UYF327774 UOJ327774 UEN327774 TUR327774 TKV327774 TAZ327774 SRD327774 SHH327774 RXL327774 RNP327774 RDT327774 QTX327774 QKB327774 QAF327774 PQJ327774 PGN327774 OWR327774 OMV327774 OCZ327774 NTD327774 NJH327774 MZL327774 MPP327774 MFT327774 LVX327774 LMB327774 LCF327774 KSJ327774 KIN327774 JYR327774 JOV327774 JEZ327774 IVD327774 ILH327774 IBL327774 HRP327774 HHT327774 GXX327774 GOB327774 GEF327774 FUJ327774 FKN327774 FAR327774 EQV327774 EGZ327774 DXD327774 DNH327774 DDL327774 CTP327774 CJT327774 BZX327774 BQB327774 BGF327774 AWJ327774 AMN327774 ACR327774 SV327774 IZ327774 C327785 WVL262238 WLP262238 WBT262238 VRX262238 VIB262238 UYF262238 UOJ262238 UEN262238 TUR262238 TKV262238 TAZ262238 SRD262238 SHH262238 RXL262238 RNP262238 RDT262238 QTX262238 QKB262238 QAF262238 PQJ262238 PGN262238 OWR262238 OMV262238 OCZ262238 NTD262238 NJH262238 MZL262238 MPP262238 MFT262238 LVX262238 LMB262238 LCF262238 KSJ262238 KIN262238 JYR262238 JOV262238 JEZ262238 IVD262238 ILH262238 IBL262238 HRP262238 HHT262238 GXX262238 GOB262238 GEF262238 FUJ262238 FKN262238 FAR262238 EQV262238 EGZ262238 DXD262238 DNH262238 DDL262238 CTP262238 CJT262238 BZX262238 BQB262238 BGF262238 AWJ262238 AMN262238 ACR262238 SV262238 IZ262238 C262249 WVL196702 WLP196702 WBT196702 VRX196702 VIB196702 UYF196702 UOJ196702 UEN196702 TUR196702 TKV196702 TAZ196702 SRD196702 SHH196702 RXL196702 RNP196702 RDT196702 QTX196702 QKB196702 QAF196702 PQJ196702 PGN196702 OWR196702 OMV196702 OCZ196702 NTD196702 NJH196702 MZL196702 MPP196702 MFT196702 LVX196702 LMB196702 LCF196702 KSJ196702 KIN196702 JYR196702 JOV196702 JEZ196702 IVD196702 ILH196702 IBL196702 HRP196702 HHT196702 GXX196702 GOB196702 GEF196702 FUJ196702 FKN196702 FAR196702 EQV196702 EGZ196702 DXD196702 DNH196702 DDL196702 CTP196702 CJT196702 BZX196702 BQB196702 BGF196702 AWJ196702 AMN196702 ACR196702 SV196702 IZ196702 C196713 WVL131166 WLP131166 WBT131166 VRX131166 VIB131166 UYF131166 UOJ131166 UEN131166 TUR131166 TKV131166 TAZ131166 SRD131166 SHH131166 RXL131166 RNP131166 RDT131166 QTX131166 QKB131166 QAF131166 PQJ131166 PGN131166 OWR131166 OMV131166 OCZ131166 NTD131166 NJH131166 MZL131166 MPP131166 MFT131166 LVX131166 LMB131166 LCF131166 KSJ131166 KIN131166 JYR131166 JOV131166 JEZ131166 IVD131166 ILH131166 IBL131166 HRP131166 HHT131166 GXX131166 GOB131166 GEF131166 FUJ131166 FKN131166 FAR131166 EQV131166 EGZ131166 DXD131166 DNH131166 DDL131166 CTP131166 CJT131166 BZX131166 BQB131166 BGF131166 AWJ131166 AMN131166 ACR131166 SV131166 IZ131166 C131177 WVL65630 WLP65630 WBT65630 VRX65630 VIB65630 UYF65630 UOJ65630 UEN65630 TUR65630 TKV65630 TAZ65630 SRD65630 SHH65630 RXL65630 RNP65630 RDT65630 QTX65630 QKB65630 QAF65630 PQJ65630 PGN65630 OWR65630 OMV65630 OCZ65630 NTD65630 NJH65630 MZL65630 MPP65630 MFT65630 LVX65630 LMB65630 LCF65630 KSJ65630 KIN65630 JYR65630 JOV65630 JEZ65630 IVD65630 ILH65630 IBL65630 HRP65630 HHT65630 GXX65630 GOB65630 GEF65630 FUJ65630 FKN65630 FAR65630 EQV65630 EGZ65630 DXD65630 DNH65630 DDL65630 CTP65630 CJT65630 BZX65630 BQB65630 BGF65630 AWJ65630 AMN65630 ACR65630 SV65630 IZ65630 C65641 WVN94 WLR94 WBV94 VRZ94 VID94 UYH94 UOL94 UEP94 TUT94 TKX94 TBB94 SRF94 SHJ94 RXN94 RNR94 RDV94 QTZ94 QKD94 QAH94 PQL94 PGP94 OWT94 OMX94 ODB94 NTF94 NJJ94 MZN94 MPR94 MFV94 LVZ94 LMD94 LCH94 KSL94 KIP94 JYT94 JOX94 JFB94 IVF94 ILJ94 IBN94 HRR94 HHV94 GXZ94 GOD94 GEH94 FUL94 FKP94 FAT94 EQX94 EHB94 DXF94 DNJ94 DDN94 CTR94 CJV94 BZZ94 BQD94 BGH94 AWL94 AMP94 ACT94 SX94 JB94">
      <formula1>$G$73:$G$79</formula1>
    </dataValidation>
    <dataValidation type="whole" operator="lessThanOrEqual" allowBlank="1" showInputMessage="1" showErrorMessage="1" errorTitle="Value to high" error="Maximum value 500,000" sqref="C65645 IZ65634 SV65634 ACR65634 AMN65634 AWJ65634 BGF65634 BQB65634 BZX65634 CJT65634 CTP65634 DDL65634 DNH65634 DXD65634 EGZ65634 EQV65634 FAR65634 FKN65634 FUJ65634 GEF65634 GOB65634 GXX65634 HHT65634 HRP65634 IBL65634 ILH65634 IVD65634 JEZ65634 JOV65634 JYR65634 KIN65634 KSJ65634 LCF65634 LMB65634 LVX65634 MFT65634 MPP65634 MZL65634 NJH65634 NTD65634 OCZ65634 OMV65634 OWR65634 PGN65634 PQJ65634 QAF65634 QKB65634 QTX65634 RDT65634 RNP65634 RXL65634 SHH65634 SRD65634 TAZ65634 TKV65634 TUR65634 UEN65634 UOJ65634 UYF65634 VIB65634 VRX65634 WBT65634 WLP65634 WVL65634 C131181 IZ131170 SV131170 ACR131170 AMN131170 AWJ131170 BGF131170 BQB131170 BZX131170 CJT131170 CTP131170 DDL131170 DNH131170 DXD131170 EGZ131170 EQV131170 FAR131170 FKN131170 FUJ131170 GEF131170 GOB131170 GXX131170 HHT131170 HRP131170 IBL131170 ILH131170 IVD131170 JEZ131170 JOV131170 JYR131170 KIN131170 KSJ131170 LCF131170 LMB131170 LVX131170 MFT131170 MPP131170 MZL131170 NJH131170 NTD131170 OCZ131170 OMV131170 OWR131170 PGN131170 PQJ131170 QAF131170 QKB131170 QTX131170 RDT131170 RNP131170 RXL131170 SHH131170 SRD131170 TAZ131170 TKV131170 TUR131170 UEN131170 UOJ131170 UYF131170 VIB131170 VRX131170 WBT131170 WLP131170 WVL131170 C196717 IZ196706 SV196706 ACR196706 AMN196706 AWJ196706 BGF196706 BQB196706 BZX196706 CJT196706 CTP196706 DDL196706 DNH196706 DXD196706 EGZ196706 EQV196706 FAR196706 FKN196706 FUJ196706 GEF196706 GOB196706 GXX196706 HHT196706 HRP196706 IBL196706 ILH196706 IVD196706 JEZ196706 JOV196706 JYR196706 KIN196706 KSJ196706 LCF196706 LMB196706 LVX196706 MFT196706 MPP196706 MZL196706 NJH196706 NTD196706 OCZ196706 OMV196706 OWR196706 PGN196706 PQJ196706 QAF196706 QKB196706 QTX196706 RDT196706 RNP196706 RXL196706 SHH196706 SRD196706 TAZ196706 TKV196706 TUR196706 UEN196706 UOJ196706 UYF196706 VIB196706 VRX196706 WBT196706 WLP196706 WVL196706 C262253 IZ262242 SV262242 ACR262242 AMN262242 AWJ262242 BGF262242 BQB262242 BZX262242 CJT262242 CTP262242 DDL262242 DNH262242 DXD262242 EGZ262242 EQV262242 FAR262242 FKN262242 FUJ262242 GEF262242 GOB262242 GXX262242 HHT262242 HRP262242 IBL262242 ILH262242 IVD262242 JEZ262242 JOV262242 JYR262242 KIN262242 KSJ262242 LCF262242 LMB262242 LVX262242 MFT262242 MPP262242 MZL262242 NJH262242 NTD262242 OCZ262242 OMV262242 OWR262242 PGN262242 PQJ262242 QAF262242 QKB262242 QTX262242 RDT262242 RNP262242 RXL262242 SHH262242 SRD262242 TAZ262242 TKV262242 TUR262242 UEN262242 UOJ262242 UYF262242 VIB262242 VRX262242 WBT262242 WLP262242 WVL262242 C327789 IZ327778 SV327778 ACR327778 AMN327778 AWJ327778 BGF327778 BQB327778 BZX327778 CJT327778 CTP327778 DDL327778 DNH327778 DXD327778 EGZ327778 EQV327778 FAR327778 FKN327778 FUJ327778 GEF327778 GOB327778 GXX327778 HHT327778 HRP327778 IBL327778 ILH327778 IVD327778 JEZ327778 JOV327778 JYR327778 KIN327778 KSJ327778 LCF327778 LMB327778 LVX327778 MFT327778 MPP327778 MZL327778 NJH327778 NTD327778 OCZ327778 OMV327778 OWR327778 PGN327778 PQJ327778 QAF327778 QKB327778 QTX327778 RDT327778 RNP327778 RXL327778 SHH327778 SRD327778 TAZ327778 TKV327778 TUR327778 UEN327778 UOJ327778 UYF327778 VIB327778 VRX327778 WBT327778 WLP327778 WVL327778 C393325 IZ393314 SV393314 ACR393314 AMN393314 AWJ393314 BGF393314 BQB393314 BZX393314 CJT393314 CTP393314 DDL393314 DNH393314 DXD393314 EGZ393314 EQV393314 FAR393314 FKN393314 FUJ393314 GEF393314 GOB393314 GXX393314 HHT393314 HRP393314 IBL393314 ILH393314 IVD393314 JEZ393314 JOV393314 JYR393314 KIN393314 KSJ393314 LCF393314 LMB393314 LVX393314 MFT393314 MPP393314 MZL393314 NJH393314 NTD393314 OCZ393314 OMV393314 OWR393314 PGN393314 PQJ393314 QAF393314 QKB393314 QTX393314 RDT393314 RNP393314 RXL393314 SHH393314 SRD393314 TAZ393314 TKV393314 TUR393314 UEN393314 UOJ393314 UYF393314 VIB393314 VRX393314 WBT393314 WLP393314 WVL393314 C458861 IZ458850 SV458850 ACR458850 AMN458850 AWJ458850 BGF458850 BQB458850 BZX458850 CJT458850 CTP458850 DDL458850 DNH458850 DXD458850 EGZ458850 EQV458850 FAR458850 FKN458850 FUJ458850 GEF458850 GOB458850 GXX458850 HHT458850 HRP458850 IBL458850 ILH458850 IVD458850 JEZ458850 JOV458850 JYR458850 KIN458850 KSJ458850 LCF458850 LMB458850 LVX458850 MFT458850 MPP458850 MZL458850 NJH458850 NTD458850 OCZ458850 OMV458850 OWR458850 PGN458850 PQJ458850 QAF458850 QKB458850 QTX458850 RDT458850 RNP458850 RXL458850 SHH458850 SRD458850 TAZ458850 TKV458850 TUR458850 UEN458850 UOJ458850 UYF458850 VIB458850 VRX458850 WBT458850 WLP458850 WVL458850 C524397 IZ524386 SV524386 ACR524386 AMN524386 AWJ524386 BGF524386 BQB524386 BZX524386 CJT524386 CTP524386 DDL524386 DNH524386 DXD524386 EGZ524386 EQV524386 FAR524386 FKN524386 FUJ524386 GEF524386 GOB524386 GXX524386 HHT524386 HRP524386 IBL524386 ILH524386 IVD524386 JEZ524386 JOV524386 JYR524386 KIN524386 KSJ524386 LCF524386 LMB524386 LVX524386 MFT524386 MPP524386 MZL524386 NJH524386 NTD524386 OCZ524386 OMV524386 OWR524386 PGN524386 PQJ524386 QAF524386 QKB524386 QTX524386 RDT524386 RNP524386 RXL524386 SHH524386 SRD524386 TAZ524386 TKV524386 TUR524386 UEN524386 UOJ524386 UYF524386 VIB524386 VRX524386 WBT524386 WLP524386 WVL524386 C589933 IZ589922 SV589922 ACR589922 AMN589922 AWJ589922 BGF589922 BQB589922 BZX589922 CJT589922 CTP589922 DDL589922 DNH589922 DXD589922 EGZ589922 EQV589922 FAR589922 FKN589922 FUJ589922 GEF589922 GOB589922 GXX589922 HHT589922 HRP589922 IBL589922 ILH589922 IVD589922 JEZ589922 JOV589922 JYR589922 KIN589922 KSJ589922 LCF589922 LMB589922 LVX589922 MFT589922 MPP589922 MZL589922 NJH589922 NTD589922 OCZ589922 OMV589922 OWR589922 PGN589922 PQJ589922 QAF589922 QKB589922 QTX589922 RDT589922 RNP589922 RXL589922 SHH589922 SRD589922 TAZ589922 TKV589922 TUR589922 UEN589922 UOJ589922 UYF589922 VIB589922 VRX589922 WBT589922 WLP589922 WVL589922 C655469 IZ655458 SV655458 ACR655458 AMN655458 AWJ655458 BGF655458 BQB655458 BZX655458 CJT655458 CTP655458 DDL655458 DNH655458 DXD655458 EGZ655458 EQV655458 FAR655458 FKN655458 FUJ655458 GEF655458 GOB655458 GXX655458 HHT655458 HRP655458 IBL655458 ILH655458 IVD655458 JEZ655458 JOV655458 JYR655458 KIN655458 KSJ655458 LCF655458 LMB655458 LVX655458 MFT655458 MPP655458 MZL655458 NJH655458 NTD655458 OCZ655458 OMV655458 OWR655458 PGN655458 PQJ655458 QAF655458 QKB655458 QTX655458 RDT655458 RNP655458 RXL655458 SHH655458 SRD655458 TAZ655458 TKV655458 TUR655458 UEN655458 UOJ655458 UYF655458 VIB655458 VRX655458 WBT655458 WLP655458 WVL655458 C721005 IZ720994 SV720994 ACR720994 AMN720994 AWJ720994 BGF720994 BQB720994 BZX720994 CJT720994 CTP720994 DDL720994 DNH720994 DXD720994 EGZ720994 EQV720994 FAR720994 FKN720994 FUJ720994 GEF720994 GOB720994 GXX720994 HHT720994 HRP720994 IBL720994 ILH720994 IVD720994 JEZ720994 JOV720994 JYR720994 KIN720994 KSJ720994 LCF720994 LMB720994 LVX720994 MFT720994 MPP720994 MZL720994 NJH720994 NTD720994 OCZ720994 OMV720994 OWR720994 PGN720994 PQJ720994 QAF720994 QKB720994 QTX720994 RDT720994 RNP720994 RXL720994 SHH720994 SRD720994 TAZ720994 TKV720994 TUR720994 UEN720994 UOJ720994 UYF720994 VIB720994 VRX720994 WBT720994 WLP720994 WVL720994 C786541 IZ786530 SV786530 ACR786530 AMN786530 AWJ786530 BGF786530 BQB786530 BZX786530 CJT786530 CTP786530 DDL786530 DNH786530 DXD786530 EGZ786530 EQV786530 FAR786530 FKN786530 FUJ786530 GEF786530 GOB786530 GXX786530 HHT786530 HRP786530 IBL786530 ILH786530 IVD786530 JEZ786530 JOV786530 JYR786530 KIN786530 KSJ786530 LCF786530 LMB786530 LVX786530 MFT786530 MPP786530 MZL786530 NJH786530 NTD786530 OCZ786530 OMV786530 OWR786530 PGN786530 PQJ786530 QAF786530 QKB786530 QTX786530 RDT786530 RNP786530 RXL786530 SHH786530 SRD786530 TAZ786530 TKV786530 TUR786530 UEN786530 UOJ786530 UYF786530 VIB786530 VRX786530 WBT786530 WLP786530 WVL786530 C852077 IZ852066 SV852066 ACR852066 AMN852066 AWJ852066 BGF852066 BQB852066 BZX852066 CJT852066 CTP852066 DDL852066 DNH852066 DXD852066 EGZ852066 EQV852066 FAR852066 FKN852066 FUJ852066 GEF852066 GOB852066 GXX852066 HHT852066 HRP852066 IBL852066 ILH852066 IVD852066 JEZ852066 JOV852066 JYR852066 KIN852066 KSJ852066 LCF852066 LMB852066 LVX852066 MFT852066 MPP852066 MZL852066 NJH852066 NTD852066 OCZ852066 OMV852066 OWR852066 PGN852066 PQJ852066 QAF852066 QKB852066 QTX852066 RDT852066 RNP852066 RXL852066 SHH852066 SRD852066 TAZ852066 TKV852066 TUR852066 UEN852066 UOJ852066 UYF852066 VIB852066 VRX852066 WBT852066 WLP852066 WVL852066 C917613 IZ917602 SV917602 ACR917602 AMN917602 AWJ917602 BGF917602 BQB917602 BZX917602 CJT917602 CTP917602 DDL917602 DNH917602 DXD917602 EGZ917602 EQV917602 FAR917602 FKN917602 FUJ917602 GEF917602 GOB917602 GXX917602 HHT917602 HRP917602 IBL917602 ILH917602 IVD917602 JEZ917602 JOV917602 JYR917602 KIN917602 KSJ917602 LCF917602 LMB917602 LVX917602 MFT917602 MPP917602 MZL917602 NJH917602 NTD917602 OCZ917602 OMV917602 OWR917602 PGN917602 PQJ917602 QAF917602 QKB917602 QTX917602 RDT917602 RNP917602 RXL917602 SHH917602 SRD917602 TAZ917602 TKV917602 TUR917602 UEN917602 UOJ917602 UYF917602 VIB917602 VRX917602 WBT917602 WLP917602 WVL917602 C983149 IZ983138 SV983138 ACR983138 AMN983138 AWJ983138 BGF983138 BQB983138 BZX983138 CJT983138 CTP983138 DDL983138 DNH983138 DXD983138 EGZ983138 EQV983138 FAR983138 FKN983138 FUJ983138 GEF983138 GOB983138 GXX983138 HHT983138 HRP983138 IBL983138 ILH983138 IVD983138 JEZ983138 JOV983138 JYR983138 KIN983138 KSJ983138 LCF983138 LMB983138 LVX983138 MFT983138 MPP983138 MZL983138 NJH983138 NTD983138 OCZ983138 OMV983138 OWR983138 PGN983138 PQJ983138 QAF983138 QKB983138 QTX983138 RDT983138 RNP983138 RXL983138 SHH983138 SRD983138 TAZ983138 TKV983138 TUR983138 UEN983138 UOJ983138 UYF983138 VIB983138 VRX983138 WBT983138 WLP983138 WVL983138">
      <formula1>C65602</formula1>
    </dataValidation>
    <dataValidation type="whole" operator="lessThanOrEqual" allowBlank="1" showInputMessage="1" showErrorMessage="1" errorTitle="Contents to High" error="Maximum value 50,000" promptTitle="Enter value op to 50000" sqref="IZ65629 SV65629 ACR65629 AMN65629 AWJ65629 BGF65629 BQB65629 BZX65629 CJT65629 CTP65629 DDL65629 DNH65629 DXD65629 EGZ65629 EQV65629 FAR65629 FKN65629 FUJ65629 GEF65629 GOB65629 GXX65629 HHT65629 HRP65629 IBL65629 ILH65629 IVD65629 JEZ65629 JOV65629 JYR65629 KIN65629 KSJ65629 LCF65629 LMB65629 LVX65629 MFT65629 MPP65629 MZL65629 NJH65629 NTD65629 OCZ65629 OMV65629 OWR65629 PGN65629 PQJ65629 QAF65629 QKB65629 QTX65629 RDT65629 RNP65629 RXL65629 SHH65629 SRD65629 TAZ65629 TKV65629 TUR65629 UEN65629 UOJ65629 UYF65629 VIB65629 VRX65629 WBT65629 WLP65629 WVL65629 IZ131165 SV131165 ACR131165 AMN131165 AWJ131165 BGF131165 BQB131165 BZX131165 CJT131165 CTP131165 DDL131165 DNH131165 DXD131165 EGZ131165 EQV131165 FAR131165 FKN131165 FUJ131165 GEF131165 GOB131165 GXX131165 HHT131165 HRP131165 IBL131165 ILH131165 IVD131165 JEZ131165 JOV131165 JYR131165 KIN131165 KSJ131165 LCF131165 LMB131165 LVX131165 MFT131165 MPP131165 MZL131165 NJH131165 NTD131165 OCZ131165 OMV131165 OWR131165 PGN131165 PQJ131165 QAF131165 QKB131165 QTX131165 RDT131165 RNP131165 RXL131165 SHH131165 SRD131165 TAZ131165 TKV131165 TUR131165 UEN131165 UOJ131165 UYF131165 VIB131165 VRX131165 WBT131165 WLP131165 WVL131165 IZ196701 SV196701 ACR196701 AMN196701 AWJ196701 BGF196701 BQB196701 BZX196701 CJT196701 CTP196701 DDL196701 DNH196701 DXD196701 EGZ196701 EQV196701 FAR196701 FKN196701 FUJ196701 GEF196701 GOB196701 GXX196701 HHT196701 HRP196701 IBL196701 ILH196701 IVD196701 JEZ196701 JOV196701 JYR196701 KIN196701 KSJ196701 LCF196701 LMB196701 LVX196701 MFT196701 MPP196701 MZL196701 NJH196701 NTD196701 OCZ196701 OMV196701 OWR196701 PGN196701 PQJ196701 QAF196701 QKB196701 QTX196701 RDT196701 RNP196701 RXL196701 SHH196701 SRD196701 TAZ196701 TKV196701 TUR196701 UEN196701 UOJ196701 UYF196701 VIB196701 VRX196701 WBT196701 WLP196701 WVL196701 IZ262237 SV262237 ACR262237 AMN262237 AWJ262237 BGF262237 BQB262237 BZX262237 CJT262237 CTP262237 DDL262237 DNH262237 DXD262237 EGZ262237 EQV262237 FAR262237 FKN262237 FUJ262237 GEF262237 GOB262237 GXX262237 HHT262237 HRP262237 IBL262237 ILH262237 IVD262237 JEZ262237 JOV262237 JYR262237 KIN262237 KSJ262237 LCF262237 LMB262237 LVX262237 MFT262237 MPP262237 MZL262237 NJH262237 NTD262237 OCZ262237 OMV262237 OWR262237 PGN262237 PQJ262237 QAF262237 QKB262237 QTX262237 RDT262237 RNP262237 RXL262237 SHH262237 SRD262237 TAZ262237 TKV262237 TUR262237 UEN262237 UOJ262237 UYF262237 VIB262237 VRX262237 WBT262237 WLP262237 WVL262237 IZ327773 SV327773 ACR327773 AMN327773 AWJ327773 BGF327773 BQB327773 BZX327773 CJT327773 CTP327773 DDL327773 DNH327773 DXD327773 EGZ327773 EQV327773 FAR327773 FKN327773 FUJ327773 GEF327773 GOB327773 GXX327773 HHT327773 HRP327773 IBL327773 ILH327773 IVD327773 JEZ327773 JOV327773 JYR327773 KIN327773 KSJ327773 LCF327773 LMB327773 LVX327773 MFT327773 MPP327773 MZL327773 NJH327773 NTD327773 OCZ327773 OMV327773 OWR327773 PGN327773 PQJ327773 QAF327773 QKB327773 QTX327773 RDT327773 RNP327773 RXL327773 SHH327773 SRD327773 TAZ327773 TKV327773 TUR327773 UEN327773 UOJ327773 UYF327773 VIB327773 VRX327773 WBT327773 WLP327773 WVL327773 IZ393309 SV393309 ACR393309 AMN393309 AWJ393309 BGF393309 BQB393309 BZX393309 CJT393309 CTP393309 DDL393309 DNH393309 DXD393309 EGZ393309 EQV393309 FAR393309 FKN393309 FUJ393309 GEF393309 GOB393309 GXX393309 HHT393309 HRP393309 IBL393309 ILH393309 IVD393309 JEZ393309 JOV393309 JYR393309 KIN393309 KSJ393309 LCF393309 LMB393309 LVX393309 MFT393309 MPP393309 MZL393309 NJH393309 NTD393309 OCZ393309 OMV393309 OWR393309 PGN393309 PQJ393309 QAF393309 QKB393309 QTX393309 RDT393309 RNP393309 RXL393309 SHH393309 SRD393309 TAZ393309 TKV393309 TUR393309 UEN393309 UOJ393309 UYF393309 VIB393309 VRX393309 WBT393309 WLP393309 WVL393309 IZ458845 SV458845 ACR458845 AMN458845 AWJ458845 BGF458845 BQB458845 BZX458845 CJT458845 CTP458845 DDL458845 DNH458845 DXD458845 EGZ458845 EQV458845 FAR458845 FKN458845 FUJ458845 GEF458845 GOB458845 GXX458845 HHT458845 HRP458845 IBL458845 ILH458845 IVD458845 JEZ458845 JOV458845 JYR458845 KIN458845 KSJ458845 LCF458845 LMB458845 LVX458845 MFT458845 MPP458845 MZL458845 NJH458845 NTD458845 OCZ458845 OMV458845 OWR458845 PGN458845 PQJ458845 QAF458845 QKB458845 QTX458845 RDT458845 RNP458845 RXL458845 SHH458845 SRD458845 TAZ458845 TKV458845 TUR458845 UEN458845 UOJ458845 UYF458845 VIB458845 VRX458845 WBT458845 WLP458845 WVL458845 IZ524381 SV524381 ACR524381 AMN524381 AWJ524381 BGF524381 BQB524381 BZX524381 CJT524381 CTP524381 DDL524381 DNH524381 DXD524381 EGZ524381 EQV524381 FAR524381 FKN524381 FUJ524381 GEF524381 GOB524381 GXX524381 HHT524381 HRP524381 IBL524381 ILH524381 IVD524381 JEZ524381 JOV524381 JYR524381 KIN524381 KSJ524381 LCF524381 LMB524381 LVX524381 MFT524381 MPP524381 MZL524381 NJH524381 NTD524381 OCZ524381 OMV524381 OWR524381 PGN524381 PQJ524381 QAF524381 QKB524381 QTX524381 RDT524381 RNP524381 RXL524381 SHH524381 SRD524381 TAZ524381 TKV524381 TUR524381 UEN524381 UOJ524381 UYF524381 VIB524381 VRX524381 WBT524381 WLP524381 WVL524381 IZ589917 SV589917 ACR589917 AMN589917 AWJ589917 BGF589917 BQB589917 BZX589917 CJT589917 CTP589917 DDL589917 DNH589917 DXD589917 EGZ589917 EQV589917 FAR589917 FKN589917 FUJ589917 GEF589917 GOB589917 GXX589917 HHT589917 HRP589917 IBL589917 ILH589917 IVD589917 JEZ589917 JOV589917 JYR589917 KIN589917 KSJ589917 LCF589917 LMB589917 LVX589917 MFT589917 MPP589917 MZL589917 NJH589917 NTD589917 OCZ589917 OMV589917 OWR589917 PGN589917 PQJ589917 QAF589917 QKB589917 QTX589917 RDT589917 RNP589917 RXL589917 SHH589917 SRD589917 TAZ589917 TKV589917 TUR589917 UEN589917 UOJ589917 UYF589917 VIB589917 VRX589917 WBT589917 WLP589917 WVL589917 IZ655453 SV655453 ACR655453 AMN655453 AWJ655453 BGF655453 BQB655453 BZX655453 CJT655453 CTP655453 DDL655453 DNH655453 DXD655453 EGZ655453 EQV655453 FAR655453 FKN655453 FUJ655453 GEF655453 GOB655453 GXX655453 HHT655453 HRP655453 IBL655453 ILH655453 IVD655453 JEZ655453 JOV655453 JYR655453 KIN655453 KSJ655453 LCF655453 LMB655453 LVX655453 MFT655453 MPP655453 MZL655453 NJH655453 NTD655453 OCZ655453 OMV655453 OWR655453 PGN655453 PQJ655453 QAF655453 QKB655453 QTX655453 RDT655453 RNP655453 RXL655453 SHH655453 SRD655453 TAZ655453 TKV655453 TUR655453 UEN655453 UOJ655453 UYF655453 VIB655453 VRX655453 WBT655453 WLP655453 WVL655453 IZ720989 SV720989 ACR720989 AMN720989 AWJ720989 BGF720989 BQB720989 BZX720989 CJT720989 CTP720989 DDL720989 DNH720989 DXD720989 EGZ720989 EQV720989 FAR720989 FKN720989 FUJ720989 GEF720989 GOB720989 GXX720989 HHT720989 HRP720989 IBL720989 ILH720989 IVD720989 JEZ720989 JOV720989 JYR720989 KIN720989 KSJ720989 LCF720989 LMB720989 LVX720989 MFT720989 MPP720989 MZL720989 NJH720989 NTD720989 OCZ720989 OMV720989 OWR720989 PGN720989 PQJ720989 QAF720989 QKB720989 QTX720989 RDT720989 RNP720989 RXL720989 SHH720989 SRD720989 TAZ720989 TKV720989 TUR720989 UEN720989 UOJ720989 UYF720989 VIB720989 VRX720989 WBT720989 WLP720989 WVL720989 IZ786525 SV786525 ACR786525 AMN786525 AWJ786525 BGF786525 BQB786525 BZX786525 CJT786525 CTP786525 DDL786525 DNH786525 DXD786525 EGZ786525 EQV786525 FAR786525 FKN786525 FUJ786525 GEF786525 GOB786525 GXX786525 HHT786525 HRP786525 IBL786525 ILH786525 IVD786525 JEZ786525 JOV786525 JYR786525 KIN786525 KSJ786525 LCF786525 LMB786525 LVX786525 MFT786525 MPP786525 MZL786525 NJH786525 NTD786525 OCZ786525 OMV786525 OWR786525 PGN786525 PQJ786525 QAF786525 QKB786525 QTX786525 RDT786525 RNP786525 RXL786525 SHH786525 SRD786525 TAZ786525 TKV786525 TUR786525 UEN786525 UOJ786525 UYF786525 VIB786525 VRX786525 WBT786525 WLP786525 WVL786525 IZ852061 SV852061 ACR852061 AMN852061 AWJ852061 BGF852061 BQB852061 BZX852061 CJT852061 CTP852061 DDL852061 DNH852061 DXD852061 EGZ852061 EQV852061 FAR852061 FKN852061 FUJ852061 GEF852061 GOB852061 GXX852061 HHT852061 HRP852061 IBL852061 ILH852061 IVD852061 JEZ852061 JOV852061 JYR852061 KIN852061 KSJ852061 LCF852061 LMB852061 LVX852061 MFT852061 MPP852061 MZL852061 NJH852061 NTD852061 OCZ852061 OMV852061 OWR852061 PGN852061 PQJ852061 QAF852061 QKB852061 QTX852061 RDT852061 RNP852061 RXL852061 SHH852061 SRD852061 TAZ852061 TKV852061 TUR852061 UEN852061 UOJ852061 UYF852061 VIB852061 VRX852061 WBT852061 WLP852061 WVL852061 IZ917597 SV917597 ACR917597 AMN917597 AWJ917597 BGF917597 BQB917597 BZX917597 CJT917597 CTP917597 DDL917597 DNH917597 DXD917597 EGZ917597 EQV917597 FAR917597 FKN917597 FUJ917597 GEF917597 GOB917597 GXX917597 HHT917597 HRP917597 IBL917597 ILH917597 IVD917597 JEZ917597 JOV917597 JYR917597 KIN917597 KSJ917597 LCF917597 LMB917597 LVX917597 MFT917597 MPP917597 MZL917597 NJH917597 NTD917597 OCZ917597 OMV917597 OWR917597 PGN917597 PQJ917597 QAF917597 QKB917597 QTX917597 RDT917597 RNP917597 RXL917597 SHH917597 SRD917597 TAZ917597 TKV917597 TUR917597 UEN917597 UOJ917597 UYF917597 VIB917597 VRX917597 WBT917597 WLP917597 WVL917597 IZ983133 SV983133 ACR983133 AMN983133 AWJ983133 BGF983133 BQB983133 BZX983133 CJT983133 CTP983133 DDL983133 DNH983133 DXD983133 EGZ983133 EQV983133 FAR983133 FKN983133 FUJ983133 GEF983133 GOB983133 GXX983133 HHT983133 HRP983133 IBL983133 ILH983133 IVD983133 JEZ983133 JOV983133 JYR983133 KIN983133 KSJ983133 LCF983133 LMB983133 LVX983133 MFT983133 MPP983133 MZL983133 NJH983133 NTD983133 OCZ983133 OMV983133 OWR983133 PGN983133 PQJ983133 QAF983133 QKB983133 QTX983133 RDT983133 RNP983133 RXL983133 SHH983133 SRD983133 TAZ983133 TKV983133 TUR983133 UEN983133 UOJ983133 UYF983133 VIB983133 VRX983133 WBT983133 WLP983133 WVL983133 C104">
      <formula1>D76</formula1>
    </dataValidation>
    <dataValidation type="whole" operator="lessThanOrEqual" allowBlank="1" showInputMessage="1" showErrorMessage="1" errorTitle="Buildinds value to high" error="Maximum 4,000,000" sqref="C65639 IZ65628 SV65628 ACR65628 AMN65628 AWJ65628 BGF65628 BQB65628 BZX65628 CJT65628 CTP65628 DDL65628 DNH65628 DXD65628 EGZ65628 EQV65628 FAR65628 FKN65628 FUJ65628 GEF65628 GOB65628 GXX65628 HHT65628 HRP65628 IBL65628 ILH65628 IVD65628 JEZ65628 JOV65628 JYR65628 KIN65628 KSJ65628 LCF65628 LMB65628 LVX65628 MFT65628 MPP65628 MZL65628 NJH65628 NTD65628 OCZ65628 OMV65628 OWR65628 PGN65628 PQJ65628 QAF65628 QKB65628 QTX65628 RDT65628 RNP65628 RXL65628 SHH65628 SRD65628 TAZ65628 TKV65628 TUR65628 UEN65628 UOJ65628 UYF65628 VIB65628 VRX65628 WBT65628 WLP65628 WVL65628 C131175 IZ131164 SV131164 ACR131164 AMN131164 AWJ131164 BGF131164 BQB131164 BZX131164 CJT131164 CTP131164 DDL131164 DNH131164 DXD131164 EGZ131164 EQV131164 FAR131164 FKN131164 FUJ131164 GEF131164 GOB131164 GXX131164 HHT131164 HRP131164 IBL131164 ILH131164 IVD131164 JEZ131164 JOV131164 JYR131164 KIN131164 KSJ131164 LCF131164 LMB131164 LVX131164 MFT131164 MPP131164 MZL131164 NJH131164 NTD131164 OCZ131164 OMV131164 OWR131164 PGN131164 PQJ131164 QAF131164 QKB131164 QTX131164 RDT131164 RNP131164 RXL131164 SHH131164 SRD131164 TAZ131164 TKV131164 TUR131164 UEN131164 UOJ131164 UYF131164 VIB131164 VRX131164 WBT131164 WLP131164 WVL131164 C196711 IZ196700 SV196700 ACR196700 AMN196700 AWJ196700 BGF196700 BQB196700 BZX196700 CJT196700 CTP196700 DDL196700 DNH196700 DXD196700 EGZ196700 EQV196700 FAR196700 FKN196700 FUJ196700 GEF196700 GOB196700 GXX196700 HHT196700 HRP196700 IBL196700 ILH196700 IVD196700 JEZ196700 JOV196700 JYR196700 KIN196700 KSJ196700 LCF196700 LMB196700 LVX196700 MFT196700 MPP196700 MZL196700 NJH196700 NTD196700 OCZ196700 OMV196700 OWR196700 PGN196700 PQJ196700 QAF196700 QKB196700 QTX196700 RDT196700 RNP196700 RXL196700 SHH196700 SRD196700 TAZ196700 TKV196700 TUR196700 UEN196700 UOJ196700 UYF196700 VIB196700 VRX196700 WBT196700 WLP196700 WVL196700 C262247 IZ262236 SV262236 ACR262236 AMN262236 AWJ262236 BGF262236 BQB262236 BZX262236 CJT262236 CTP262236 DDL262236 DNH262236 DXD262236 EGZ262236 EQV262236 FAR262236 FKN262236 FUJ262236 GEF262236 GOB262236 GXX262236 HHT262236 HRP262236 IBL262236 ILH262236 IVD262236 JEZ262236 JOV262236 JYR262236 KIN262236 KSJ262236 LCF262236 LMB262236 LVX262236 MFT262236 MPP262236 MZL262236 NJH262236 NTD262236 OCZ262236 OMV262236 OWR262236 PGN262236 PQJ262236 QAF262236 QKB262236 QTX262236 RDT262236 RNP262236 RXL262236 SHH262236 SRD262236 TAZ262236 TKV262236 TUR262236 UEN262236 UOJ262236 UYF262236 VIB262236 VRX262236 WBT262236 WLP262236 WVL262236 C327783 IZ327772 SV327772 ACR327772 AMN327772 AWJ327772 BGF327772 BQB327772 BZX327772 CJT327772 CTP327772 DDL327772 DNH327772 DXD327772 EGZ327772 EQV327772 FAR327772 FKN327772 FUJ327772 GEF327772 GOB327772 GXX327772 HHT327772 HRP327772 IBL327772 ILH327772 IVD327772 JEZ327772 JOV327772 JYR327772 KIN327772 KSJ327772 LCF327772 LMB327772 LVX327772 MFT327772 MPP327772 MZL327772 NJH327772 NTD327772 OCZ327772 OMV327772 OWR327772 PGN327772 PQJ327772 QAF327772 QKB327772 QTX327772 RDT327772 RNP327772 RXL327772 SHH327772 SRD327772 TAZ327772 TKV327772 TUR327772 UEN327772 UOJ327772 UYF327772 VIB327772 VRX327772 WBT327772 WLP327772 WVL327772 C393319 IZ393308 SV393308 ACR393308 AMN393308 AWJ393308 BGF393308 BQB393308 BZX393308 CJT393308 CTP393308 DDL393308 DNH393308 DXD393308 EGZ393308 EQV393308 FAR393308 FKN393308 FUJ393308 GEF393308 GOB393308 GXX393308 HHT393308 HRP393308 IBL393308 ILH393308 IVD393308 JEZ393308 JOV393308 JYR393308 KIN393308 KSJ393308 LCF393308 LMB393308 LVX393308 MFT393308 MPP393308 MZL393308 NJH393308 NTD393308 OCZ393308 OMV393308 OWR393308 PGN393308 PQJ393308 QAF393308 QKB393308 QTX393308 RDT393308 RNP393308 RXL393308 SHH393308 SRD393308 TAZ393308 TKV393308 TUR393308 UEN393308 UOJ393308 UYF393308 VIB393308 VRX393308 WBT393308 WLP393308 WVL393308 C458855 IZ458844 SV458844 ACR458844 AMN458844 AWJ458844 BGF458844 BQB458844 BZX458844 CJT458844 CTP458844 DDL458844 DNH458844 DXD458844 EGZ458844 EQV458844 FAR458844 FKN458844 FUJ458844 GEF458844 GOB458844 GXX458844 HHT458844 HRP458844 IBL458844 ILH458844 IVD458844 JEZ458844 JOV458844 JYR458844 KIN458844 KSJ458844 LCF458844 LMB458844 LVX458844 MFT458844 MPP458844 MZL458844 NJH458844 NTD458844 OCZ458844 OMV458844 OWR458844 PGN458844 PQJ458844 QAF458844 QKB458844 QTX458844 RDT458844 RNP458844 RXL458844 SHH458844 SRD458844 TAZ458844 TKV458844 TUR458844 UEN458844 UOJ458844 UYF458844 VIB458844 VRX458844 WBT458844 WLP458844 WVL458844 C524391 IZ524380 SV524380 ACR524380 AMN524380 AWJ524380 BGF524380 BQB524380 BZX524380 CJT524380 CTP524380 DDL524380 DNH524380 DXD524380 EGZ524380 EQV524380 FAR524380 FKN524380 FUJ524380 GEF524380 GOB524380 GXX524380 HHT524380 HRP524380 IBL524380 ILH524380 IVD524380 JEZ524380 JOV524380 JYR524380 KIN524380 KSJ524380 LCF524380 LMB524380 LVX524380 MFT524380 MPP524380 MZL524380 NJH524380 NTD524380 OCZ524380 OMV524380 OWR524380 PGN524380 PQJ524380 QAF524380 QKB524380 QTX524380 RDT524380 RNP524380 RXL524380 SHH524380 SRD524380 TAZ524380 TKV524380 TUR524380 UEN524380 UOJ524380 UYF524380 VIB524380 VRX524380 WBT524380 WLP524380 WVL524380 C589927 IZ589916 SV589916 ACR589916 AMN589916 AWJ589916 BGF589916 BQB589916 BZX589916 CJT589916 CTP589916 DDL589916 DNH589916 DXD589916 EGZ589916 EQV589916 FAR589916 FKN589916 FUJ589916 GEF589916 GOB589916 GXX589916 HHT589916 HRP589916 IBL589916 ILH589916 IVD589916 JEZ589916 JOV589916 JYR589916 KIN589916 KSJ589916 LCF589916 LMB589916 LVX589916 MFT589916 MPP589916 MZL589916 NJH589916 NTD589916 OCZ589916 OMV589916 OWR589916 PGN589916 PQJ589916 QAF589916 QKB589916 QTX589916 RDT589916 RNP589916 RXL589916 SHH589916 SRD589916 TAZ589916 TKV589916 TUR589916 UEN589916 UOJ589916 UYF589916 VIB589916 VRX589916 WBT589916 WLP589916 WVL589916 C655463 IZ655452 SV655452 ACR655452 AMN655452 AWJ655452 BGF655452 BQB655452 BZX655452 CJT655452 CTP655452 DDL655452 DNH655452 DXD655452 EGZ655452 EQV655452 FAR655452 FKN655452 FUJ655452 GEF655452 GOB655452 GXX655452 HHT655452 HRP655452 IBL655452 ILH655452 IVD655452 JEZ655452 JOV655452 JYR655452 KIN655452 KSJ655452 LCF655452 LMB655452 LVX655452 MFT655452 MPP655452 MZL655452 NJH655452 NTD655452 OCZ655452 OMV655452 OWR655452 PGN655452 PQJ655452 QAF655452 QKB655452 QTX655452 RDT655452 RNP655452 RXL655452 SHH655452 SRD655452 TAZ655452 TKV655452 TUR655452 UEN655452 UOJ655452 UYF655452 VIB655452 VRX655452 WBT655452 WLP655452 WVL655452 C720999 IZ720988 SV720988 ACR720988 AMN720988 AWJ720988 BGF720988 BQB720988 BZX720988 CJT720988 CTP720988 DDL720988 DNH720988 DXD720988 EGZ720988 EQV720988 FAR720988 FKN720988 FUJ720988 GEF720988 GOB720988 GXX720988 HHT720988 HRP720988 IBL720988 ILH720988 IVD720988 JEZ720988 JOV720988 JYR720988 KIN720988 KSJ720988 LCF720988 LMB720988 LVX720988 MFT720988 MPP720988 MZL720988 NJH720988 NTD720988 OCZ720988 OMV720988 OWR720988 PGN720988 PQJ720988 QAF720988 QKB720988 QTX720988 RDT720988 RNP720988 RXL720988 SHH720988 SRD720988 TAZ720988 TKV720988 TUR720988 UEN720988 UOJ720988 UYF720988 VIB720988 VRX720988 WBT720988 WLP720988 WVL720988 C786535 IZ786524 SV786524 ACR786524 AMN786524 AWJ786524 BGF786524 BQB786524 BZX786524 CJT786524 CTP786524 DDL786524 DNH786524 DXD786524 EGZ786524 EQV786524 FAR786524 FKN786524 FUJ786524 GEF786524 GOB786524 GXX786524 HHT786524 HRP786524 IBL786524 ILH786524 IVD786524 JEZ786524 JOV786524 JYR786524 KIN786524 KSJ786524 LCF786524 LMB786524 LVX786524 MFT786524 MPP786524 MZL786524 NJH786524 NTD786524 OCZ786524 OMV786524 OWR786524 PGN786524 PQJ786524 QAF786524 QKB786524 QTX786524 RDT786524 RNP786524 RXL786524 SHH786524 SRD786524 TAZ786524 TKV786524 TUR786524 UEN786524 UOJ786524 UYF786524 VIB786524 VRX786524 WBT786524 WLP786524 WVL786524 C852071 IZ852060 SV852060 ACR852060 AMN852060 AWJ852060 BGF852060 BQB852060 BZX852060 CJT852060 CTP852060 DDL852060 DNH852060 DXD852060 EGZ852060 EQV852060 FAR852060 FKN852060 FUJ852060 GEF852060 GOB852060 GXX852060 HHT852060 HRP852060 IBL852060 ILH852060 IVD852060 JEZ852060 JOV852060 JYR852060 KIN852060 KSJ852060 LCF852060 LMB852060 LVX852060 MFT852060 MPP852060 MZL852060 NJH852060 NTD852060 OCZ852060 OMV852060 OWR852060 PGN852060 PQJ852060 QAF852060 QKB852060 QTX852060 RDT852060 RNP852060 RXL852060 SHH852060 SRD852060 TAZ852060 TKV852060 TUR852060 UEN852060 UOJ852060 UYF852060 VIB852060 VRX852060 WBT852060 WLP852060 WVL852060 C917607 IZ917596 SV917596 ACR917596 AMN917596 AWJ917596 BGF917596 BQB917596 BZX917596 CJT917596 CTP917596 DDL917596 DNH917596 DXD917596 EGZ917596 EQV917596 FAR917596 FKN917596 FUJ917596 GEF917596 GOB917596 GXX917596 HHT917596 HRP917596 IBL917596 ILH917596 IVD917596 JEZ917596 JOV917596 JYR917596 KIN917596 KSJ917596 LCF917596 LMB917596 LVX917596 MFT917596 MPP917596 MZL917596 NJH917596 NTD917596 OCZ917596 OMV917596 OWR917596 PGN917596 PQJ917596 QAF917596 QKB917596 QTX917596 RDT917596 RNP917596 RXL917596 SHH917596 SRD917596 TAZ917596 TKV917596 TUR917596 UEN917596 UOJ917596 UYF917596 VIB917596 VRX917596 WBT917596 WLP917596 WVL917596 C983143 IZ983132 SV983132 ACR983132 AMN983132 AWJ983132 BGF983132 BQB983132 BZX983132 CJT983132 CTP983132 DDL983132 DNH983132 DXD983132 EGZ983132 EQV983132 FAR983132 FKN983132 FUJ983132 GEF983132 GOB983132 GXX983132 HHT983132 HRP983132 IBL983132 ILH983132 IVD983132 JEZ983132 JOV983132 JYR983132 KIN983132 KSJ983132 LCF983132 LMB983132 LVX983132 MFT983132 MPP983132 MZL983132 NJH983132 NTD983132 OCZ983132 OMV983132 OWR983132 PGN983132 PQJ983132 QAF983132 QKB983132 QTX983132 RDT983132 RNP983132 RXL983132 SHH983132 SRD983132 TAZ983132 TKV983132 TUR983132 UEN983132 UOJ983132 UYF983132 VIB983132 VRX983132 WBT983132 WLP983132 WVL983132">
      <formula1>C65601</formula1>
    </dataValidation>
    <dataValidation type="whole" allowBlank="1" showInputMessage="1" showErrorMessage="1" sqref="WVN983088:WVN983089 JB22:JB23 SX22:SX23 ACT22:ACT23 AMP22:AMP23 AWL22:AWL23 BGH22:BGH23 BQD22:BQD23 BZZ22:BZZ23 CJV22:CJV23 CTR22:CTR23 DDN22:DDN23 DNJ22:DNJ23 DXF22:DXF23 EHB22:EHB23 EQX22:EQX23 FAT22:FAT23 FKP22:FKP23 FUL22:FUL23 GEH22:GEH23 GOD22:GOD23 GXZ22:GXZ23 HHV22:HHV23 HRR22:HRR23 IBN22:IBN23 ILJ22:ILJ23 IVF22:IVF23 JFB22:JFB23 JOX22:JOX23 JYT22:JYT23 KIP22:KIP23 KSL22:KSL23 LCH22:LCH23 LMD22:LMD23 LVZ22:LVZ23 MFV22:MFV23 MPR22:MPR23 MZN22:MZN23 NJJ22:NJJ23 NTF22:NTF23 ODB22:ODB23 OMX22:OMX23 OWT22:OWT23 PGP22:PGP23 PQL22:PQL23 QAH22:QAH23 QKD22:QKD23 QTZ22:QTZ23 RDV22:RDV23 RNR22:RNR23 RXN22:RXN23 SHJ22:SHJ23 SRF22:SRF23 TBB22:TBB23 TKX22:TKX23 TUT22:TUT23 UEP22:UEP23 UOL22:UOL23 UYH22:UYH23 VID22:VID23 VRZ22:VRZ23 WBV22:WBV23 WLR22:WLR23 WVN22:WVN23 JB65584:JB65585 SX65584:SX65585 ACT65584:ACT65585 AMP65584:AMP65585 AWL65584:AWL65585 BGH65584:BGH65585 BQD65584:BQD65585 BZZ65584:BZZ65585 CJV65584:CJV65585 CTR65584:CTR65585 DDN65584:DDN65585 DNJ65584:DNJ65585 DXF65584:DXF65585 EHB65584:EHB65585 EQX65584:EQX65585 FAT65584:FAT65585 FKP65584:FKP65585 FUL65584:FUL65585 GEH65584:GEH65585 GOD65584:GOD65585 GXZ65584:GXZ65585 HHV65584:HHV65585 HRR65584:HRR65585 IBN65584:IBN65585 ILJ65584:ILJ65585 IVF65584:IVF65585 JFB65584:JFB65585 JOX65584:JOX65585 JYT65584:JYT65585 KIP65584:KIP65585 KSL65584:KSL65585 LCH65584:LCH65585 LMD65584:LMD65585 LVZ65584:LVZ65585 MFV65584:MFV65585 MPR65584:MPR65585 MZN65584:MZN65585 NJJ65584:NJJ65585 NTF65584:NTF65585 ODB65584:ODB65585 OMX65584:OMX65585 OWT65584:OWT65585 PGP65584:PGP65585 PQL65584:PQL65585 QAH65584:QAH65585 QKD65584:QKD65585 QTZ65584:QTZ65585 RDV65584:RDV65585 RNR65584:RNR65585 RXN65584:RXN65585 SHJ65584:SHJ65585 SRF65584:SRF65585 TBB65584:TBB65585 TKX65584:TKX65585 TUT65584:TUT65585 UEP65584:UEP65585 UOL65584:UOL65585 UYH65584:UYH65585 VID65584:VID65585 VRZ65584:VRZ65585 WBV65584:WBV65585 WLR65584:WLR65585 WVN65584:WVN65585 JB131120:JB131121 SX131120:SX131121 ACT131120:ACT131121 AMP131120:AMP131121 AWL131120:AWL131121 BGH131120:BGH131121 BQD131120:BQD131121 BZZ131120:BZZ131121 CJV131120:CJV131121 CTR131120:CTR131121 DDN131120:DDN131121 DNJ131120:DNJ131121 DXF131120:DXF131121 EHB131120:EHB131121 EQX131120:EQX131121 FAT131120:FAT131121 FKP131120:FKP131121 FUL131120:FUL131121 GEH131120:GEH131121 GOD131120:GOD131121 GXZ131120:GXZ131121 HHV131120:HHV131121 HRR131120:HRR131121 IBN131120:IBN131121 ILJ131120:ILJ131121 IVF131120:IVF131121 JFB131120:JFB131121 JOX131120:JOX131121 JYT131120:JYT131121 KIP131120:KIP131121 KSL131120:KSL131121 LCH131120:LCH131121 LMD131120:LMD131121 LVZ131120:LVZ131121 MFV131120:MFV131121 MPR131120:MPR131121 MZN131120:MZN131121 NJJ131120:NJJ131121 NTF131120:NTF131121 ODB131120:ODB131121 OMX131120:OMX131121 OWT131120:OWT131121 PGP131120:PGP131121 PQL131120:PQL131121 QAH131120:QAH131121 QKD131120:QKD131121 QTZ131120:QTZ131121 RDV131120:RDV131121 RNR131120:RNR131121 RXN131120:RXN131121 SHJ131120:SHJ131121 SRF131120:SRF131121 TBB131120:TBB131121 TKX131120:TKX131121 TUT131120:TUT131121 UEP131120:UEP131121 UOL131120:UOL131121 UYH131120:UYH131121 VID131120:VID131121 VRZ131120:VRZ131121 WBV131120:WBV131121 WLR131120:WLR131121 WVN131120:WVN131121 JB196656:JB196657 SX196656:SX196657 ACT196656:ACT196657 AMP196656:AMP196657 AWL196656:AWL196657 BGH196656:BGH196657 BQD196656:BQD196657 BZZ196656:BZZ196657 CJV196656:CJV196657 CTR196656:CTR196657 DDN196656:DDN196657 DNJ196656:DNJ196657 DXF196656:DXF196657 EHB196656:EHB196657 EQX196656:EQX196657 FAT196656:FAT196657 FKP196656:FKP196657 FUL196656:FUL196657 GEH196656:GEH196657 GOD196656:GOD196657 GXZ196656:GXZ196657 HHV196656:HHV196657 HRR196656:HRR196657 IBN196656:IBN196657 ILJ196656:ILJ196657 IVF196656:IVF196657 JFB196656:JFB196657 JOX196656:JOX196657 JYT196656:JYT196657 KIP196656:KIP196657 KSL196656:KSL196657 LCH196656:LCH196657 LMD196656:LMD196657 LVZ196656:LVZ196657 MFV196656:MFV196657 MPR196656:MPR196657 MZN196656:MZN196657 NJJ196656:NJJ196657 NTF196656:NTF196657 ODB196656:ODB196657 OMX196656:OMX196657 OWT196656:OWT196657 PGP196656:PGP196657 PQL196656:PQL196657 QAH196656:QAH196657 QKD196656:QKD196657 QTZ196656:QTZ196657 RDV196656:RDV196657 RNR196656:RNR196657 RXN196656:RXN196657 SHJ196656:SHJ196657 SRF196656:SRF196657 TBB196656:TBB196657 TKX196656:TKX196657 TUT196656:TUT196657 UEP196656:UEP196657 UOL196656:UOL196657 UYH196656:UYH196657 VID196656:VID196657 VRZ196656:VRZ196657 WBV196656:WBV196657 WLR196656:WLR196657 WVN196656:WVN196657 JB262192:JB262193 SX262192:SX262193 ACT262192:ACT262193 AMP262192:AMP262193 AWL262192:AWL262193 BGH262192:BGH262193 BQD262192:BQD262193 BZZ262192:BZZ262193 CJV262192:CJV262193 CTR262192:CTR262193 DDN262192:DDN262193 DNJ262192:DNJ262193 DXF262192:DXF262193 EHB262192:EHB262193 EQX262192:EQX262193 FAT262192:FAT262193 FKP262192:FKP262193 FUL262192:FUL262193 GEH262192:GEH262193 GOD262192:GOD262193 GXZ262192:GXZ262193 HHV262192:HHV262193 HRR262192:HRR262193 IBN262192:IBN262193 ILJ262192:ILJ262193 IVF262192:IVF262193 JFB262192:JFB262193 JOX262192:JOX262193 JYT262192:JYT262193 KIP262192:KIP262193 KSL262192:KSL262193 LCH262192:LCH262193 LMD262192:LMD262193 LVZ262192:LVZ262193 MFV262192:MFV262193 MPR262192:MPR262193 MZN262192:MZN262193 NJJ262192:NJJ262193 NTF262192:NTF262193 ODB262192:ODB262193 OMX262192:OMX262193 OWT262192:OWT262193 PGP262192:PGP262193 PQL262192:PQL262193 QAH262192:QAH262193 QKD262192:QKD262193 QTZ262192:QTZ262193 RDV262192:RDV262193 RNR262192:RNR262193 RXN262192:RXN262193 SHJ262192:SHJ262193 SRF262192:SRF262193 TBB262192:TBB262193 TKX262192:TKX262193 TUT262192:TUT262193 UEP262192:UEP262193 UOL262192:UOL262193 UYH262192:UYH262193 VID262192:VID262193 VRZ262192:VRZ262193 WBV262192:WBV262193 WLR262192:WLR262193 WVN262192:WVN262193 JB327728:JB327729 SX327728:SX327729 ACT327728:ACT327729 AMP327728:AMP327729 AWL327728:AWL327729 BGH327728:BGH327729 BQD327728:BQD327729 BZZ327728:BZZ327729 CJV327728:CJV327729 CTR327728:CTR327729 DDN327728:DDN327729 DNJ327728:DNJ327729 DXF327728:DXF327729 EHB327728:EHB327729 EQX327728:EQX327729 FAT327728:FAT327729 FKP327728:FKP327729 FUL327728:FUL327729 GEH327728:GEH327729 GOD327728:GOD327729 GXZ327728:GXZ327729 HHV327728:HHV327729 HRR327728:HRR327729 IBN327728:IBN327729 ILJ327728:ILJ327729 IVF327728:IVF327729 JFB327728:JFB327729 JOX327728:JOX327729 JYT327728:JYT327729 KIP327728:KIP327729 KSL327728:KSL327729 LCH327728:LCH327729 LMD327728:LMD327729 LVZ327728:LVZ327729 MFV327728:MFV327729 MPR327728:MPR327729 MZN327728:MZN327729 NJJ327728:NJJ327729 NTF327728:NTF327729 ODB327728:ODB327729 OMX327728:OMX327729 OWT327728:OWT327729 PGP327728:PGP327729 PQL327728:PQL327729 QAH327728:QAH327729 QKD327728:QKD327729 QTZ327728:QTZ327729 RDV327728:RDV327729 RNR327728:RNR327729 RXN327728:RXN327729 SHJ327728:SHJ327729 SRF327728:SRF327729 TBB327728:TBB327729 TKX327728:TKX327729 TUT327728:TUT327729 UEP327728:UEP327729 UOL327728:UOL327729 UYH327728:UYH327729 VID327728:VID327729 VRZ327728:VRZ327729 WBV327728:WBV327729 WLR327728:WLR327729 WVN327728:WVN327729 JB393264:JB393265 SX393264:SX393265 ACT393264:ACT393265 AMP393264:AMP393265 AWL393264:AWL393265 BGH393264:BGH393265 BQD393264:BQD393265 BZZ393264:BZZ393265 CJV393264:CJV393265 CTR393264:CTR393265 DDN393264:DDN393265 DNJ393264:DNJ393265 DXF393264:DXF393265 EHB393264:EHB393265 EQX393264:EQX393265 FAT393264:FAT393265 FKP393264:FKP393265 FUL393264:FUL393265 GEH393264:GEH393265 GOD393264:GOD393265 GXZ393264:GXZ393265 HHV393264:HHV393265 HRR393264:HRR393265 IBN393264:IBN393265 ILJ393264:ILJ393265 IVF393264:IVF393265 JFB393264:JFB393265 JOX393264:JOX393265 JYT393264:JYT393265 KIP393264:KIP393265 KSL393264:KSL393265 LCH393264:LCH393265 LMD393264:LMD393265 LVZ393264:LVZ393265 MFV393264:MFV393265 MPR393264:MPR393265 MZN393264:MZN393265 NJJ393264:NJJ393265 NTF393264:NTF393265 ODB393264:ODB393265 OMX393264:OMX393265 OWT393264:OWT393265 PGP393264:PGP393265 PQL393264:PQL393265 QAH393264:QAH393265 QKD393264:QKD393265 QTZ393264:QTZ393265 RDV393264:RDV393265 RNR393264:RNR393265 RXN393264:RXN393265 SHJ393264:SHJ393265 SRF393264:SRF393265 TBB393264:TBB393265 TKX393264:TKX393265 TUT393264:TUT393265 UEP393264:UEP393265 UOL393264:UOL393265 UYH393264:UYH393265 VID393264:VID393265 VRZ393264:VRZ393265 WBV393264:WBV393265 WLR393264:WLR393265 WVN393264:WVN393265 JB458800:JB458801 SX458800:SX458801 ACT458800:ACT458801 AMP458800:AMP458801 AWL458800:AWL458801 BGH458800:BGH458801 BQD458800:BQD458801 BZZ458800:BZZ458801 CJV458800:CJV458801 CTR458800:CTR458801 DDN458800:DDN458801 DNJ458800:DNJ458801 DXF458800:DXF458801 EHB458800:EHB458801 EQX458800:EQX458801 FAT458800:FAT458801 FKP458800:FKP458801 FUL458800:FUL458801 GEH458800:GEH458801 GOD458800:GOD458801 GXZ458800:GXZ458801 HHV458800:HHV458801 HRR458800:HRR458801 IBN458800:IBN458801 ILJ458800:ILJ458801 IVF458800:IVF458801 JFB458800:JFB458801 JOX458800:JOX458801 JYT458800:JYT458801 KIP458800:KIP458801 KSL458800:KSL458801 LCH458800:LCH458801 LMD458800:LMD458801 LVZ458800:LVZ458801 MFV458800:MFV458801 MPR458800:MPR458801 MZN458800:MZN458801 NJJ458800:NJJ458801 NTF458800:NTF458801 ODB458800:ODB458801 OMX458800:OMX458801 OWT458800:OWT458801 PGP458800:PGP458801 PQL458800:PQL458801 QAH458800:QAH458801 QKD458800:QKD458801 QTZ458800:QTZ458801 RDV458800:RDV458801 RNR458800:RNR458801 RXN458800:RXN458801 SHJ458800:SHJ458801 SRF458800:SRF458801 TBB458800:TBB458801 TKX458800:TKX458801 TUT458800:TUT458801 UEP458800:UEP458801 UOL458800:UOL458801 UYH458800:UYH458801 VID458800:VID458801 VRZ458800:VRZ458801 WBV458800:WBV458801 WLR458800:WLR458801 WVN458800:WVN458801 JB524336:JB524337 SX524336:SX524337 ACT524336:ACT524337 AMP524336:AMP524337 AWL524336:AWL524337 BGH524336:BGH524337 BQD524336:BQD524337 BZZ524336:BZZ524337 CJV524336:CJV524337 CTR524336:CTR524337 DDN524336:DDN524337 DNJ524336:DNJ524337 DXF524336:DXF524337 EHB524336:EHB524337 EQX524336:EQX524337 FAT524336:FAT524337 FKP524336:FKP524337 FUL524336:FUL524337 GEH524336:GEH524337 GOD524336:GOD524337 GXZ524336:GXZ524337 HHV524336:HHV524337 HRR524336:HRR524337 IBN524336:IBN524337 ILJ524336:ILJ524337 IVF524336:IVF524337 JFB524336:JFB524337 JOX524336:JOX524337 JYT524336:JYT524337 KIP524336:KIP524337 KSL524336:KSL524337 LCH524336:LCH524337 LMD524336:LMD524337 LVZ524336:LVZ524337 MFV524336:MFV524337 MPR524336:MPR524337 MZN524336:MZN524337 NJJ524336:NJJ524337 NTF524336:NTF524337 ODB524336:ODB524337 OMX524336:OMX524337 OWT524336:OWT524337 PGP524336:PGP524337 PQL524336:PQL524337 QAH524336:QAH524337 QKD524336:QKD524337 QTZ524336:QTZ524337 RDV524336:RDV524337 RNR524336:RNR524337 RXN524336:RXN524337 SHJ524336:SHJ524337 SRF524336:SRF524337 TBB524336:TBB524337 TKX524336:TKX524337 TUT524336:TUT524337 UEP524336:UEP524337 UOL524336:UOL524337 UYH524336:UYH524337 VID524336:VID524337 VRZ524336:VRZ524337 WBV524336:WBV524337 WLR524336:WLR524337 WVN524336:WVN524337 JB589872:JB589873 SX589872:SX589873 ACT589872:ACT589873 AMP589872:AMP589873 AWL589872:AWL589873 BGH589872:BGH589873 BQD589872:BQD589873 BZZ589872:BZZ589873 CJV589872:CJV589873 CTR589872:CTR589873 DDN589872:DDN589873 DNJ589872:DNJ589873 DXF589872:DXF589873 EHB589872:EHB589873 EQX589872:EQX589873 FAT589872:FAT589873 FKP589872:FKP589873 FUL589872:FUL589873 GEH589872:GEH589873 GOD589872:GOD589873 GXZ589872:GXZ589873 HHV589872:HHV589873 HRR589872:HRR589873 IBN589872:IBN589873 ILJ589872:ILJ589873 IVF589872:IVF589873 JFB589872:JFB589873 JOX589872:JOX589873 JYT589872:JYT589873 KIP589872:KIP589873 KSL589872:KSL589873 LCH589872:LCH589873 LMD589872:LMD589873 LVZ589872:LVZ589873 MFV589872:MFV589873 MPR589872:MPR589873 MZN589872:MZN589873 NJJ589872:NJJ589873 NTF589872:NTF589873 ODB589872:ODB589873 OMX589872:OMX589873 OWT589872:OWT589873 PGP589872:PGP589873 PQL589872:PQL589873 QAH589872:QAH589873 QKD589872:QKD589873 QTZ589872:QTZ589873 RDV589872:RDV589873 RNR589872:RNR589873 RXN589872:RXN589873 SHJ589872:SHJ589873 SRF589872:SRF589873 TBB589872:TBB589873 TKX589872:TKX589873 TUT589872:TUT589873 UEP589872:UEP589873 UOL589872:UOL589873 UYH589872:UYH589873 VID589872:VID589873 VRZ589872:VRZ589873 WBV589872:WBV589873 WLR589872:WLR589873 WVN589872:WVN589873 JB655408:JB655409 SX655408:SX655409 ACT655408:ACT655409 AMP655408:AMP655409 AWL655408:AWL655409 BGH655408:BGH655409 BQD655408:BQD655409 BZZ655408:BZZ655409 CJV655408:CJV655409 CTR655408:CTR655409 DDN655408:DDN655409 DNJ655408:DNJ655409 DXF655408:DXF655409 EHB655408:EHB655409 EQX655408:EQX655409 FAT655408:FAT655409 FKP655408:FKP655409 FUL655408:FUL655409 GEH655408:GEH655409 GOD655408:GOD655409 GXZ655408:GXZ655409 HHV655408:HHV655409 HRR655408:HRR655409 IBN655408:IBN655409 ILJ655408:ILJ655409 IVF655408:IVF655409 JFB655408:JFB655409 JOX655408:JOX655409 JYT655408:JYT655409 KIP655408:KIP655409 KSL655408:KSL655409 LCH655408:LCH655409 LMD655408:LMD655409 LVZ655408:LVZ655409 MFV655408:MFV655409 MPR655408:MPR655409 MZN655408:MZN655409 NJJ655408:NJJ655409 NTF655408:NTF655409 ODB655408:ODB655409 OMX655408:OMX655409 OWT655408:OWT655409 PGP655408:PGP655409 PQL655408:PQL655409 QAH655408:QAH655409 QKD655408:QKD655409 QTZ655408:QTZ655409 RDV655408:RDV655409 RNR655408:RNR655409 RXN655408:RXN655409 SHJ655408:SHJ655409 SRF655408:SRF655409 TBB655408:TBB655409 TKX655408:TKX655409 TUT655408:TUT655409 UEP655408:UEP655409 UOL655408:UOL655409 UYH655408:UYH655409 VID655408:VID655409 VRZ655408:VRZ655409 WBV655408:WBV655409 WLR655408:WLR655409 WVN655408:WVN655409 JB720944:JB720945 SX720944:SX720945 ACT720944:ACT720945 AMP720944:AMP720945 AWL720944:AWL720945 BGH720944:BGH720945 BQD720944:BQD720945 BZZ720944:BZZ720945 CJV720944:CJV720945 CTR720944:CTR720945 DDN720944:DDN720945 DNJ720944:DNJ720945 DXF720944:DXF720945 EHB720944:EHB720945 EQX720944:EQX720945 FAT720944:FAT720945 FKP720944:FKP720945 FUL720944:FUL720945 GEH720944:GEH720945 GOD720944:GOD720945 GXZ720944:GXZ720945 HHV720944:HHV720945 HRR720944:HRR720945 IBN720944:IBN720945 ILJ720944:ILJ720945 IVF720944:IVF720945 JFB720944:JFB720945 JOX720944:JOX720945 JYT720944:JYT720945 KIP720944:KIP720945 KSL720944:KSL720945 LCH720944:LCH720945 LMD720944:LMD720945 LVZ720944:LVZ720945 MFV720944:MFV720945 MPR720944:MPR720945 MZN720944:MZN720945 NJJ720944:NJJ720945 NTF720944:NTF720945 ODB720944:ODB720945 OMX720944:OMX720945 OWT720944:OWT720945 PGP720944:PGP720945 PQL720944:PQL720945 QAH720944:QAH720945 QKD720944:QKD720945 QTZ720944:QTZ720945 RDV720944:RDV720945 RNR720944:RNR720945 RXN720944:RXN720945 SHJ720944:SHJ720945 SRF720944:SRF720945 TBB720944:TBB720945 TKX720944:TKX720945 TUT720944:TUT720945 UEP720944:UEP720945 UOL720944:UOL720945 UYH720944:UYH720945 VID720944:VID720945 VRZ720944:VRZ720945 WBV720944:WBV720945 WLR720944:WLR720945 WVN720944:WVN720945 JB786480:JB786481 SX786480:SX786481 ACT786480:ACT786481 AMP786480:AMP786481 AWL786480:AWL786481 BGH786480:BGH786481 BQD786480:BQD786481 BZZ786480:BZZ786481 CJV786480:CJV786481 CTR786480:CTR786481 DDN786480:DDN786481 DNJ786480:DNJ786481 DXF786480:DXF786481 EHB786480:EHB786481 EQX786480:EQX786481 FAT786480:FAT786481 FKP786480:FKP786481 FUL786480:FUL786481 GEH786480:GEH786481 GOD786480:GOD786481 GXZ786480:GXZ786481 HHV786480:HHV786481 HRR786480:HRR786481 IBN786480:IBN786481 ILJ786480:ILJ786481 IVF786480:IVF786481 JFB786480:JFB786481 JOX786480:JOX786481 JYT786480:JYT786481 KIP786480:KIP786481 KSL786480:KSL786481 LCH786480:LCH786481 LMD786480:LMD786481 LVZ786480:LVZ786481 MFV786480:MFV786481 MPR786480:MPR786481 MZN786480:MZN786481 NJJ786480:NJJ786481 NTF786480:NTF786481 ODB786480:ODB786481 OMX786480:OMX786481 OWT786480:OWT786481 PGP786480:PGP786481 PQL786480:PQL786481 QAH786480:QAH786481 QKD786480:QKD786481 QTZ786480:QTZ786481 RDV786480:RDV786481 RNR786480:RNR786481 RXN786480:RXN786481 SHJ786480:SHJ786481 SRF786480:SRF786481 TBB786480:TBB786481 TKX786480:TKX786481 TUT786480:TUT786481 UEP786480:UEP786481 UOL786480:UOL786481 UYH786480:UYH786481 VID786480:VID786481 VRZ786480:VRZ786481 WBV786480:WBV786481 WLR786480:WLR786481 WVN786480:WVN786481 JB852016:JB852017 SX852016:SX852017 ACT852016:ACT852017 AMP852016:AMP852017 AWL852016:AWL852017 BGH852016:BGH852017 BQD852016:BQD852017 BZZ852016:BZZ852017 CJV852016:CJV852017 CTR852016:CTR852017 DDN852016:DDN852017 DNJ852016:DNJ852017 DXF852016:DXF852017 EHB852016:EHB852017 EQX852016:EQX852017 FAT852016:FAT852017 FKP852016:FKP852017 FUL852016:FUL852017 GEH852016:GEH852017 GOD852016:GOD852017 GXZ852016:GXZ852017 HHV852016:HHV852017 HRR852016:HRR852017 IBN852016:IBN852017 ILJ852016:ILJ852017 IVF852016:IVF852017 JFB852016:JFB852017 JOX852016:JOX852017 JYT852016:JYT852017 KIP852016:KIP852017 KSL852016:KSL852017 LCH852016:LCH852017 LMD852016:LMD852017 LVZ852016:LVZ852017 MFV852016:MFV852017 MPR852016:MPR852017 MZN852016:MZN852017 NJJ852016:NJJ852017 NTF852016:NTF852017 ODB852016:ODB852017 OMX852016:OMX852017 OWT852016:OWT852017 PGP852016:PGP852017 PQL852016:PQL852017 QAH852016:QAH852017 QKD852016:QKD852017 QTZ852016:QTZ852017 RDV852016:RDV852017 RNR852016:RNR852017 RXN852016:RXN852017 SHJ852016:SHJ852017 SRF852016:SRF852017 TBB852016:TBB852017 TKX852016:TKX852017 TUT852016:TUT852017 UEP852016:UEP852017 UOL852016:UOL852017 UYH852016:UYH852017 VID852016:VID852017 VRZ852016:VRZ852017 WBV852016:WBV852017 WLR852016:WLR852017 WVN852016:WVN852017 JB917552:JB917553 SX917552:SX917553 ACT917552:ACT917553 AMP917552:AMP917553 AWL917552:AWL917553 BGH917552:BGH917553 BQD917552:BQD917553 BZZ917552:BZZ917553 CJV917552:CJV917553 CTR917552:CTR917553 DDN917552:DDN917553 DNJ917552:DNJ917553 DXF917552:DXF917553 EHB917552:EHB917553 EQX917552:EQX917553 FAT917552:FAT917553 FKP917552:FKP917553 FUL917552:FUL917553 GEH917552:GEH917553 GOD917552:GOD917553 GXZ917552:GXZ917553 HHV917552:HHV917553 HRR917552:HRR917553 IBN917552:IBN917553 ILJ917552:ILJ917553 IVF917552:IVF917553 JFB917552:JFB917553 JOX917552:JOX917553 JYT917552:JYT917553 KIP917552:KIP917553 KSL917552:KSL917553 LCH917552:LCH917553 LMD917552:LMD917553 LVZ917552:LVZ917553 MFV917552:MFV917553 MPR917552:MPR917553 MZN917552:MZN917553 NJJ917552:NJJ917553 NTF917552:NTF917553 ODB917552:ODB917553 OMX917552:OMX917553 OWT917552:OWT917553 PGP917552:PGP917553 PQL917552:PQL917553 QAH917552:QAH917553 QKD917552:QKD917553 QTZ917552:QTZ917553 RDV917552:RDV917553 RNR917552:RNR917553 RXN917552:RXN917553 SHJ917552:SHJ917553 SRF917552:SRF917553 TBB917552:TBB917553 TKX917552:TKX917553 TUT917552:TUT917553 UEP917552:UEP917553 UOL917552:UOL917553 UYH917552:UYH917553 VID917552:VID917553 VRZ917552:VRZ917553 WBV917552:WBV917553 WLR917552:WLR917553 WVN917552:WVN917553 JB983088:JB983089 SX983088:SX983089 ACT983088:ACT983089 AMP983088:AMP983089 AWL983088:AWL983089 BGH983088:BGH983089 BQD983088:BQD983089 BZZ983088:BZZ983089 CJV983088:CJV983089 CTR983088:CTR983089 DDN983088:DDN983089 DNJ983088:DNJ983089 DXF983088:DXF983089 EHB983088:EHB983089 EQX983088:EQX983089 FAT983088:FAT983089 FKP983088:FKP983089 FUL983088:FUL983089 GEH983088:GEH983089 GOD983088:GOD983089 GXZ983088:GXZ983089 HHV983088:HHV983089 HRR983088:HRR983089 IBN983088:IBN983089 ILJ983088:ILJ983089 IVF983088:IVF983089 JFB983088:JFB983089 JOX983088:JOX983089 JYT983088:JYT983089 KIP983088:KIP983089 KSL983088:KSL983089 LCH983088:LCH983089 LMD983088:LMD983089 LVZ983088:LVZ983089 MFV983088:MFV983089 MPR983088:MPR983089 MZN983088:MZN983089 NJJ983088:NJJ983089 NTF983088:NTF983089 ODB983088:ODB983089 OMX983088:OMX983089 OWT983088:OWT983089 PGP983088:PGP983089 PQL983088:PQL983089 QAH983088:QAH983089 QKD983088:QKD983089 QTZ983088:QTZ983089 RDV983088:RDV983089 RNR983088:RNR983089 RXN983088:RXN983089 SHJ983088:SHJ983089 SRF983088:SRF983089 TBB983088:TBB983089 TKX983088:TKX983089 TUT983088:TUT983089 UEP983088:UEP983089 UOL983088:UOL983089 UYH983088:UYH983089 VID983088:VID983089 VRZ983088:VRZ983089 WBV983088:WBV983089 WLR983088:WLR983089">
      <formula1>0</formula1>
      <formula2>JE22</formula2>
    </dataValidation>
    <dataValidation type="list" showInputMessage="1" showErrorMessage="1" error="Please make a valid selection from the drop down menu" sqref="E21">
      <formula1>$L$20:$L$27</formula1>
    </dataValidation>
    <dataValidation type="whole" operator="lessThanOrEqual" allowBlank="1" showInputMessage="1" showErrorMessage="1" errorTitle="Value to high" error="Maximum value 500,000" sqref="JB98 C109 WVN98 WLR98 WBV98 VRZ98 VID98 UYH98 UOL98 UEP98 TUT98 TKX98 TBB98 SRF98 SHJ98 RXN98 RNR98 RDV98 QTZ98 QKD98 QAH98 PQL98 PGP98 OWT98 OMX98 ODB98 NTF98 NJJ98 MZN98 MPR98 MFV98 LVZ98 LMD98 LCH98 KSL98 KIP98 JYT98 JOX98 JFB98 IVF98 ILJ98 IBN98 HRR98 HHV98 GXZ98 GOD98 GEH98 FUL98 FKP98 FAT98 EQX98 EHB98 DXF98 DNJ98 DDN98 CTR98 CJV98 BZZ98 BQD98 BGH98 AWL98 AMP98 ACT98 SX98">
      <formula1>C68</formula1>
    </dataValidation>
    <dataValidation type="whole" operator="lessThanOrEqual" allowBlank="1" showInputMessage="1" showErrorMessage="1" errorTitle="Contents to High" error="Maximum value 50,000" promptTitle="Enter value op to 50000" sqref="JB93 WVN93 WLR93 WBV93 VRZ93 VID93 UYH93 UOL93 UEP93 TUT93 TKX93 TBB93 SRF93 SHJ93 RXN93 RNR93 RDV93 QTZ93 QKD93 QAH93 PQL93 PGP93 OWT93 OMX93 ODB93 NTF93 NJJ93 MZN93 MPR93 MFV93 LVZ93 LMD93 LCH93 KSL93 KIP93 JYT93 JOX93 JFB93 IVF93 ILJ93 IBN93 HRR93 HHV93 GXZ93 GOD93 GEH93 FUL93 FKP93 FAT93 EQX93 EHB93 DXF93 DNJ93 DDN93 CTR93 CJV93 BZZ93 BQD93 BGH93 AWL93 AMP93 ACT93 SX93">
      <formula1>JC67</formula1>
    </dataValidation>
    <dataValidation type="whole" operator="lessThanOrEqual" allowBlank="1" showInputMessage="1" showErrorMessage="1" errorTitle="Buildinds value to high" error="Maximum 4,000,000" sqref="JB92 C103 WVN92 WLR92 WBV92 VRZ92 VID92 UYH92 UOL92 UEP92 TUT92 TKX92 TBB92 SRF92 SHJ92 RXN92 RNR92 RDV92 QTZ92 QKD92 QAH92 PQL92 PGP92 OWT92 OMX92 ODB92 NTF92 NJJ92 MZN92 MPR92 MFV92 LVZ92 LMD92 LCH92 KSL92 KIP92 JYT92 JOX92 JFB92 IVF92 ILJ92 IBN92 HRR92 HHV92 GXZ92 GOD92 GEH92 FUL92 FKP92 FAT92 EQX92 EHB92 DXF92 DNJ92 DDN92 CTR92 CJV92 BZZ92 BQD92 BGH92 AWL92 AMP92 ACT92 SX92">
      <formula1>C67</formula1>
    </dataValidation>
    <dataValidation type="whole" allowBlank="1" showInputMessage="1" showErrorMessage="1" sqref="E65593:E65594 E131129:E131130 E196665:E196666 E262201:E262202 E327737:E327738 E393273:E393274 E458809:E458810 E524345:E524346 E589881:E589882 E655417:E655418 E720953:E720954 E786489:E786490 E852025:E852026 E917561:E917562 E983097:E983098">
      <formula1>0</formula1>
      <formula2>I65584</formula2>
    </dataValidation>
    <dataValidation type="list" showInputMessage="1" showErrorMessage="1" error="Please make a valid selection from the drop down menu" sqref="E24 E22">
      <formula1>$N$20:$N$22</formula1>
    </dataValidation>
    <dataValidation type="list" showInputMessage="1" showErrorMessage="1" error="Please make a valid selection from the drop down menu" promptTitle="Please Select" sqref="E23 F27:G44 F46:G47">
      <formula1>$N$27:$N$29</formula1>
    </dataValidation>
    <dataValidation type="whole" operator="lessThanOrEqual" allowBlank="1" showInputMessage="1" showErrorMessage="1" errorTitle="Contents to High" error="Maximum value 50,000" promptTitle="Enter value op to 50000" sqref="C131176 C196712 C262248 C327784 C393320 C458856 C524392 C589928 C655464 C721000 C786536 C852072 C917608 C983144 C65640">
      <formula1>D65610</formula1>
    </dataValidation>
    <dataValidation type="list" showInputMessage="1" showErrorMessage="1" error="Please make a valid selection from the drop down menu" sqref="E20">
      <formula1>$J$20:$J$29</formula1>
    </dataValidation>
  </dataValidations>
  <printOptions horizontalCentered="1" verticalCentered="1"/>
  <pageMargins left="0.23622047244094491" right="0.23622047244094491" top="0.74803149606299213" bottom="0.74803149606299213" header="0.31496062992125984" footer="0.31496062992125984"/>
  <pageSetup paperSize="9" scale="63"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workbookViewId="0">
      <selection activeCell="B9" sqref="B9"/>
    </sheetView>
  </sheetViews>
  <sheetFormatPr defaultRowHeight="12.75" x14ac:dyDescent="0.2"/>
  <cols>
    <col min="1" max="2" width="27.85546875" customWidth="1"/>
    <col min="3" max="3" width="27.28515625" customWidth="1"/>
    <col min="4" max="4" width="28.28515625" customWidth="1"/>
    <col min="5" max="5" width="13" customWidth="1"/>
  </cols>
  <sheetData>
    <row r="1" spans="1:8" ht="80.25" customHeight="1" x14ac:dyDescent="0.2"/>
    <row r="5" spans="1:8" ht="18" x14ac:dyDescent="0.25">
      <c r="A5" s="4" t="s">
        <v>0</v>
      </c>
      <c r="B5" s="5"/>
      <c r="C5" s="5"/>
      <c r="D5" s="1"/>
      <c r="E5" s="1"/>
      <c r="F5" s="1"/>
      <c r="G5" s="1"/>
      <c r="H5" s="1"/>
    </row>
    <row r="7" spans="1:8" x14ac:dyDescent="0.2">
      <c r="A7" s="2" t="s">
        <v>1</v>
      </c>
      <c r="B7" s="2" t="s">
        <v>2</v>
      </c>
      <c r="C7" s="2" t="s">
        <v>3</v>
      </c>
      <c r="D7" s="3" t="s">
        <v>4</v>
      </c>
    </row>
    <row r="8" spans="1:8" x14ac:dyDescent="0.2">
      <c r="A8" s="2" t="s">
        <v>5</v>
      </c>
      <c r="B8" s="2">
        <v>116</v>
      </c>
      <c r="C8" s="2">
        <v>132</v>
      </c>
      <c r="D8" s="2">
        <v>174</v>
      </c>
    </row>
    <row r="9" spans="1:8" x14ac:dyDescent="0.2">
      <c r="A9" s="2" t="s">
        <v>6</v>
      </c>
      <c r="B9" s="2">
        <v>121</v>
      </c>
      <c r="C9" s="2">
        <v>174</v>
      </c>
      <c r="D9" s="2">
        <v>227</v>
      </c>
    </row>
    <row r="10" spans="1:8" x14ac:dyDescent="0.2">
      <c r="A10" s="2" t="s">
        <v>7</v>
      </c>
      <c r="B10" s="2">
        <v>164</v>
      </c>
      <c r="C10" s="2">
        <v>212</v>
      </c>
      <c r="D10" s="2">
        <v>307</v>
      </c>
    </row>
    <row r="11" spans="1:8" x14ac:dyDescent="0.2">
      <c r="A11" s="2" t="s">
        <v>8</v>
      </c>
      <c r="B11" s="2">
        <v>280</v>
      </c>
      <c r="C11" s="2">
        <v>419</v>
      </c>
      <c r="D11" s="2">
        <v>466</v>
      </c>
    </row>
    <row r="12" spans="1:8" x14ac:dyDescent="0.2">
      <c r="A12" s="2" t="s">
        <v>9</v>
      </c>
      <c r="B12" s="2" t="s">
        <v>10</v>
      </c>
      <c r="C12" s="2" t="s">
        <v>10</v>
      </c>
      <c r="D12" s="2" t="s">
        <v>10</v>
      </c>
    </row>
    <row r="16" spans="1:8" ht="18" x14ac:dyDescent="0.25">
      <c r="A16" s="4" t="s">
        <v>11</v>
      </c>
    </row>
    <row r="17" spans="1:4" x14ac:dyDescent="0.2">
      <c r="A17" s="2" t="s">
        <v>1</v>
      </c>
      <c r="B17" s="2" t="s">
        <v>2</v>
      </c>
      <c r="C17" s="2" t="s">
        <v>3</v>
      </c>
      <c r="D17" s="3" t="s">
        <v>4</v>
      </c>
    </row>
    <row r="18" spans="1:4" x14ac:dyDescent="0.2">
      <c r="A18" s="2" t="s">
        <v>5</v>
      </c>
      <c r="B18" s="2">
        <v>121</v>
      </c>
      <c r="C18" s="2">
        <v>169</v>
      </c>
      <c r="D18" s="2">
        <v>227</v>
      </c>
    </row>
    <row r="19" spans="1:4" x14ac:dyDescent="0.2">
      <c r="A19" s="2" t="s">
        <v>6</v>
      </c>
      <c r="B19" s="2">
        <v>174</v>
      </c>
      <c r="C19" s="2">
        <v>227</v>
      </c>
      <c r="D19" s="2">
        <v>381</v>
      </c>
    </row>
    <row r="20" spans="1:4" x14ac:dyDescent="0.2">
      <c r="A20" s="2" t="s">
        <v>7</v>
      </c>
      <c r="B20" s="2">
        <v>227</v>
      </c>
      <c r="C20" s="2">
        <v>249</v>
      </c>
      <c r="D20" s="2">
        <v>386</v>
      </c>
    </row>
    <row r="21" spans="1:4" x14ac:dyDescent="0.2">
      <c r="A21" s="2" t="s">
        <v>8</v>
      </c>
      <c r="B21" s="2">
        <v>344</v>
      </c>
      <c r="C21" s="2">
        <v>492</v>
      </c>
      <c r="D21" s="2">
        <v>567</v>
      </c>
    </row>
    <row r="22" spans="1:4" x14ac:dyDescent="0.2">
      <c r="A22" s="2" t="s">
        <v>9</v>
      </c>
      <c r="B22" s="2" t="s">
        <v>10</v>
      </c>
      <c r="C22" s="2" t="s">
        <v>10</v>
      </c>
      <c r="D22" s="2" t="s">
        <v>10</v>
      </c>
    </row>
    <row r="26" spans="1:4" ht="18" x14ac:dyDescent="0.25">
      <c r="A26" s="4" t="s">
        <v>12</v>
      </c>
    </row>
    <row r="27" spans="1:4" x14ac:dyDescent="0.2">
      <c r="A27" s="2" t="s">
        <v>1</v>
      </c>
      <c r="B27" s="2" t="s">
        <v>2</v>
      </c>
      <c r="C27" s="2" t="s">
        <v>3</v>
      </c>
      <c r="D27" s="3" t="s">
        <v>4</v>
      </c>
    </row>
    <row r="28" spans="1:4" x14ac:dyDescent="0.2">
      <c r="A28" s="2" t="s">
        <v>5</v>
      </c>
      <c r="B28" s="2">
        <v>174</v>
      </c>
      <c r="C28" s="2">
        <v>227</v>
      </c>
      <c r="D28" s="2">
        <v>312</v>
      </c>
    </row>
    <row r="29" spans="1:4" x14ac:dyDescent="0.2">
      <c r="A29" s="2" t="s">
        <v>6</v>
      </c>
      <c r="B29" s="2">
        <v>227</v>
      </c>
      <c r="C29" s="2">
        <v>312</v>
      </c>
      <c r="D29" s="2">
        <v>434</v>
      </c>
    </row>
    <row r="30" spans="1:4" x14ac:dyDescent="0.2">
      <c r="A30" s="2" t="s">
        <v>7</v>
      </c>
      <c r="B30" s="2">
        <v>307</v>
      </c>
      <c r="C30" s="2">
        <v>402</v>
      </c>
      <c r="D30" s="2">
        <v>561</v>
      </c>
    </row>
    <row r="31" spans="1:4" x14ac:dyDescent="0.2">
      <c r="A31" s="2" t="s">
        <v>8</v>
      </c>
      <c r="B31" s="2">
        <v>439</v>
      </c>
      <c r="C31" s="2">
        <v>704</v>
      </c>
      <c r="D31" s="2">
        <v>810</v>
      </c>
    </row>
    <row r="32" spans="1:4" x14ac:dyDescent="0.2">
      <c r="A32" s="2" t="s">
        <v>9</v>
      </c>
      <c r="B32" s="2" t="s">
        <v>10</v>
      </c>
      <c r="C32" s="2" t="s">
        <v>10</v>
      </c>
      <c r="D32" s="2" t="s">
        <v>10</v>
      </c>
    </row>
    <row r="36" spans="1:4" ht="18" x14ac:dyDescent="0.25">
      <c r="A36" s="4" t="s">
        <v>13</v>
      </c>
    </row>
    <row r="37" spans="1:4" x14ac:dyDescent="0.2">
      <c r="A37" s="2" t="s">
        <v>1</v>
      </c>
      <c r="B37" s="2" t="s">
        <v>2</v>
      </c>
      <c r="C37" s="2" t="s">
        <v>3</v>
      </c>
      <c r="D37" s="3" t="s">
        <v>4</v>
      </c>
    </row>
    <row r="38" spans="1:4" x14ac:dyDescent="0.2">
      <c r="A38" s="2" t="s">
        <v>5</v>
      </c>
      <c r="B38" s="2">
        <v>196</v>
      </c>
      <c r="C38" s="2">
        <v>249</v>
      </c>
      <c r="D38" s="2">
        <v>344</v>
      </c>
    </row>
    <row r="39" spans="1:4" x14ac:dyDescent="0.2">
      <c r="A39" s="2" t="s">
        <v>6</v>
      </c>
      <c r="B39" s="2">
        <v>270</v>
      </c>
      <c r="C39" s="2">
        <v>344</v>
      </c>
      <c r="D39" s="2">
        <v>461</v>
      </c>
    </row>
    <row r="40" spans="1:4" x14ac:dyDescent="0.2">
      <c r="A40" s="2" t="s">
        <v>7</v>
      </c>
      <c r="B40" s="2">
        <v>349</v>
      </c>
      <c r="C40" s="2">
        <v>450</v>
      </c>
      <c r="D40" s="2">
        <v>598</v>
      </c>
    </row>
    <row r="41" spans="1:4" x14ac:dyDescent="0.2">
      <c r="A41" s="2" t="s">
        <v>8</v>
      </c>
      <c r="B41" s="2">
        <v>492</v>
      </c>
      <c r="C41" s="2">
        <v>567</v>
      </c>
      <c r="D41" s="2">
        <v>863</v>
      </c>
    </row>
    <row r="42" spans="1:4" x14ac:dyDescent="0.2">
      <c r="A42" s="2" t="s">
        <v>9</v>
      </c>
      <c r="B42" s="2" t="s">
        <v>10</v>
      </c>
      <c r="C42" s="2" t="s">
        <v>10</v>
      </c>
      <c r="D42" s="2" t="s">
        <v>10</v>
      </c>
    </row>
  </sheetData>
  <customSheetViews>
    <customSheetView guid="{B43AB4DB-73B0-4E0B-B9A1-1D56E437D35E}" state="hidden">
      <selection activeCell="A5" sqref="A5:D42"/>
    </customSheetView>
    <customSheetView guid="{95F69684-2868-4FC5-861B-727DF29869DE}" fitToPage="1" state="hidden">
      <selection activeCell="A5" sqref="A5:D42"/>
      <pageMargins left="0.74803149606299213" right="0.74803149606299213" top="0.98425196850393704" bottom="0.98425196850393704" header="0.51181102362204722" footer="0.51181102362204722"/>
      <pageSetup paperSize="9" scale="79" orientation="portrait" r:id="rId1"/>
      <headerFooter alignWithMargins="0"/>
    </customSheetView>
  </customSheetViews>
  <phoneticPr fontId="4" type="noConversion"/>
  <pageMargins left="0.74803149606299213" right="0.74803149606299213" top="0.98425196850393704" bottom="0.98425196850393704" header="0.51181102362204722" footer="0.51181102362204722"/>
  <pageSetup paperSize="9" scale="7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Quotation</vt:lpstr>
      <vt:lpstr>Rates</vt:lpstr>
      <vt:lpstr>Quotation!Print_Area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Ciara Bridgette</dc:creator>
  <cp:lastModifiedBy>Luiten, Gerard</cp:lastModifiedBy>
  <cp:lastPrinted>2021-08-11T14:30:20Z</cp:lastPrinted>
  <dcterms:created xsi:type="dcterms:W3CDTF">2013-07-16T11:26:07Z</dcterms:created>
  <dcterms:modified xsi:type="dcterms:W3CDTF">2021-08-11T15:12:49Z</dcterms:modified>
</cp:coreProperties>
</file>